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80" yWindow="45" windowWidth="6735" windowHeight="9060" tabRatio="889"/>
  </bookViews>
  <sheets>
    <sheet name="ficha tec Troncal norte AGO" sheetId="63" r:id="rId1"/>
  </sheets>
  <definedNames>
    <definedName name="_xlnm.Print_Area" localSheetId="0">'ficha tec Troncal norte AGO'!$A$1:$F$49</definedName>
  </definedNames>
  <calcPr calcId="152511"/>
</workbook>
</file>

<file path=xl/calcChain.xml><?xml version="1.0" encoding="utf-8"?>
<calcChain xmlns="http://schemas.openxmlformats.org/spreadsheetml/2006/main">
  <c r="E16" i="63" l="1"/>
  <c r="E14" i="63"/>
  <c r="J46" i="63"/>
  <c r="F40" i="63"/>
  <c r="I19" i="63"/>
  <c r="F41" i="63"/>
  <c r="I14" i="63"/>
  <c r="L46" i="63"/>
  <c r="C30" i="63"/>
  <c r="C36" i="63"/>
  <c r="C35" i="63"/>
  <c r="C37" i="63"/>
  <c r="C38" i="63"/>
  <c r="C31" i="63"/>
  <c r="C29" i="63"/>
  <c r="C32" i="63"/>
  <c r="C27" i="63"/>
  <c r="C28" i="63"/>
  <c r="O16" i="63"/>
  <c r="O17" i="63"/>
  <c r="F18" i="63"/>
  <c r="L18" i="63"/>
  <c r="O14" i="63"/>
  <c r="P14" i="63"/>
  <c r="I16" i="63"/>
  <c r="K40" i="63"/>
</calcChain>
</file>

<file path=xl/sharedStrings.xml><?xml version="1.0" encoding="utf-8"?>
<sst xmlns="http://schemas.openxmlformats.org/spreadsheetml/2006/main" count="52" uniqueCount="51">
  <si>
    <t>Contrato No.</t>
  </si>
  <si>
    <t>Periodo</t>
  </si>
  <si>
    <r>
      <rPr>
        <b/>
        <sz val="10"/>
        <rFont val="Arial"/>
        <family val="2"/>
      </rPr>
      <t>FECHA VISITA</t>
    </r>
    <r>
      <rPr>
        <sz val="10"/>
        <rFont val="Arial"/>
        <family val="2"/>
      </rPr>
      <t xml:space="preserve">: </t>
    </r>
  </si>
  <si>
    <t>ACTIVIDADES OBSERVADAS</t>
  </si>
  <si>
    <t>10-11</t>
  </si>
  <si>
    <t>Agosto 6 a Septiembre 5 de 2011</t>
  </si>
  <si>
    <t xml:space="preserve">ENTIDAD 
</t>
  </si>
  <si>
    <t>INSTITUTO NACIONAL DE VIAS</t>
  </si>
  <si>
    <t>PROGRAMA</t>
  </si>
  <si>
    <t>PROYECTO</t>
  </si>
  <si>
    <t>CONTRATISTA</t>
  </si>
  <si>
    <t>INTERVENTOR</t>
  </si>
  <si>
    <t>FECHA INICIO</t>
  </si>
  <si>
    <t>FECHA TERMINACION</t>
  </si>
  <si>
    <t>DURACION</t>
  </si>
  <si>
    <t>PLAZO TRANSCURRIDO</t>
  </si>
  <si>
    <t>LOCALIZACION</t>
  </si>
  <si>
    <t>AVANCE</t>
  </si>
  <si>
    <t>PALMERA (K0+00) - PRESIDENTE (K102)</t>
  </si>
  <si>
    <t>DATOS DE INTERES</t>
  </si>
  <si>
    <t>DE</t>
  </si>
  <si>
    <t>HASTA</t>
  </si>
  <si>
    <t>L</t>
  </si>
  <si>
    <t>SECTOR CAPITANEJO - MALAGA (K0 AL 36)</t>
  </si>
  <si>
    <t>SECTOR  MALAGA  - PRESIDENTE (K36 AL K101)</t>
  </si>
  <si>
    <t>L. TOTAL</t>
  </si>
  <si>
    <t>Mejoramiento, Gestión Social, Predial y Ambiental del Proyecto "Corredor Central Troncal del Norte Fase 2" para el programa corredores prioritarios para la prosperidad</t>
  </si>
  <si>
    <t xml:space="preserve">TRAMO </t>
  </si>
  <si>
    <t>MARIO ALBERTO HUERTAS COTES</t>
  </si>
  <si>
    <t>OCT 10 2012</t>
  </si>
  <si>
    <t>CONSORCIO VIAS COLOMBIA 004 (Consultoria Colombiana - PCA)</t>
  </si>
  <si>
    <t>LIBERACION DE ABSCISAS Y DELIMITACION SECTOR A INTERVENIR EN LA FASE 2</t>
  </si>
  <si>
    <t>ESTADO DE AVANCE FINANCIERO</t>
  </si>
  <si>
    <t xml:space="preserve">OBRA EJECUTADA: </t>
  </si>
  <si>
    <t>PORCENTAJE:</t>
  </si>
  <si>
    <t xml:space="preserve">OBRA PROGRAMADA: </t>
  </si>
  <si>
    <t>ADELANTO</t>
  </si>
  <si>
    <t>ATRASO</t>
  </si>
  <si>
    <t xml:space="preserve">NOTA: </t>
  </si>
  <si>
    <t>SEÑALA LA INTERVENTORIA EN SU INFORME SEMANAL AL INVIAS, QUE  LOS SECTORES EN EL TRAMO DE MALAGA A PRESIDENTE (14 KM) "REQUIEREN RECURSOS ADICIONALES Y NUEVO PROCESO DE CONTRATACION". 
ES DECIR QUE LA META FISICA SE REDUCE A 21.49 KM.  UN 60% DE LA INICIAL, Y SOLO SE INTERVENDRA COMPLETAMENTE A NIVEL DE PAVIMENTO EN 5 DE LOS 7 TRAMOS CONTEMPLADOS INICIALMENTE.</t>
  </si>
  <si>
    <t xml:space="preserve">SEGUIMIENTO TECNICO Y ADMINISTRATIVO A LAS INVERSIONES VIALES DEL DEPARTAMENTO DE SANTANDER, ESPECÍFICAMENTE EN LOS CORREDORES VIALES PARA LA PROSPERIDAD:  TRONCAL DEL NORTE, DOBLE CALZADA BUCARAMANGA - PAMPLONA, CARRETERA LOS CUROS - MALAGA Y CONCESION METROPOLITANA ZMB. </t>
  </si>
  <si>
    <t xml:space="preserve">CORREDORES VIALES PARA LA PROSPERIDAD </t>
  </si>
  <si>
    <t>VALOR TOTAL ACTUALIZADO (millones)</t>
  </si>
  <si>
    <t>VALOR TOTAL ACTUALIZADO (Millones)</t>
  </si>
  <si>
    <t>35.6 MESES</t>
  </si>
  <si>
    <t>OCT  30 2015</t>
  </si>
  <si>
    <t>Agosto</t>
  </si>
  <si>
    <t>cumple con lo programado</t>
  </si>
  <si>
    <t xml:space="preserve">INFORMA LA INTERVENTORIA QUE SE RECIBIO ADICION POR 3658 MILLONES PARA LA OBRA Y 450 MILLONES PARA INTERVENTORIA Y TRES MESES DE PRORROGA HASTA EL 30 DE OCTUBRE. </t>
  </si>
  <si>
    <t xml:space="preserve">SE TIENEN 19,4 KM PAVIMENTADOS.  
SE TRABAJAN ACTIVIDADES RELACIONADAS CON LA CONSTRUCCION DEL CANAL DEL ENCOLE EN EL SECTOR CRITICO DEL K33, OBRAS DE DRENAJE Y CONTENCION EN LOS KILOMETROS 27 Y 32.
EN EL PUENTE LA VIRGEN EL K32 SE TRABAJA EN LAS OBRAS DE EMPALME CON LA VIA EXISTENTE.
LA VIA PRESENTA BUENA TRANSITABILIDAD ENTRE MALAGA Y CAPITANEJO. </t>
  </si>
  <si>
    <t xml:space="preserve">SE REPORTAN ALREDEDOR DE 55 EMPLEOS GENERADOS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</si>
</sst>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6" formatCode="&quot;$&quot;\ #,##0"/>
    <numFmt numFmtId="190" formatCode="d/mm/yyyy;@"/>
    <numFmt numFmtId="192" formatCode="\K##\+###"/>
    <numFmt numFmtId="210" formatCode="&quot;$&quot;\ #,##0.00"/>
    <numFmt numFmtId="212" formatCode="0.000%"/>
  </numFmts>
  <fonts count="1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centerContinuous" vertical="center" wrapText="1"/>
    </xf>
    <xf numFmtId="0" fontId="4" fillId="2" borderId="45" xfId="0" applyFont="1" applyFill="1" applyBorder="1" applyAlignment="1">
      <alignment horizontal="centerContinuous" vertical="center" wrapText="1"/>
    </xf>
    <xf numFmtId="0" fontId="4" fillId="2" borderId="46" xfId="0" applyFont="1" applyFill="1" applyBorder="1" applyAlignment="1">
      <alignment horizontal="centerContinuous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9" fontId="4" fillId="2" borderId="10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192" fontId="3" fillId="0" borderId="14" xfId="0" applyNumberFormat="1" applyFont="1" applyBorder="1" applyAlignment="1">
      <alignment horizontal="center"/>
    </xf>
    <xf numFmtId="192" fontId="0" fillId="0" borderId="14" xfId="0" applyNumberFormat="1" applyBorder="1" applyAlignment="1">
      <alignment horizontal="center"/>
    </xf>
    <xf numFmtId="0" fontId="7" fillId="0" borderId="15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210" fontId="3" fillId="0" borderId="18" xfId="0" applyNumberFormat="1" applyFont="1" applyBorder="1" applyAlignment="1">
      <alignment horizontal="center" vertical="center" wrapText="1"/>
    </xf>
    <xf numFmtId="210" fontId="3" fillId="0" borderId="19" xfId="0" applyNumberFormat="1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9" fontId="3" fillId="0" borderId="21" xfId="1" applyNumberFormat="1" applyFont="1" applyBorder="1" applyAlignment="1">
      <alignment horizontal="center" vertical="center" wrapText="1"/>
    </xf>
    <xf numFmtId="9" fontId="3" fillId="0" borderId="22" xfId="1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86" fontId="11" fillId="0" borderId="0" xfId="0" applyNumberFormat="1" applyFont="1" applyAlignment="1">
      <alignment vertical="center" wrapText="1"/>
    </xf>
    <xf numFmtId="212" fontId="11" fillId="0" borderId="0" xfId="1" applyNumberFormat="1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vertical="center" wrapText="1"/>
    </xf>
    <xf numFmtId="9" fontId="3" fillId="0" borderId="0" xfId="1" applyFont="1" applyFill="1" applyAlignment="1">
      <alignment vertical="center" wrapText="1"/>
    </xf>
    <xf numFmtId="14" fontId="3" fillId="0" borderId="0" xfId="0" applyNumberFormat="1" applyFont="1" applyFill="1" applyAlignment="1">
      <alignment vertical="center" wrapText="1"/>
    </xf>
    <xf numFmtId="0" fontId="0" fillId="0" borderId="15" xfId="0" applyBorder="1"/>
    <xf numFmtId="0" fontId="0" fillId="0" borderId="0" xfId="0" applyBorder="1"/>
    <xf numFmtId="0" fontId="0" fillId="0" borderId="23" xfId="0" applyBorder="1"/>
    <xf numFmtId="0" fontId="2" fillId="0" borderId="15" xfId="0" applyFont="1" applyBorder="1"/>
    <xf numFmtId="0" fontId="0" fillId="0" borderId="0" xfId="0" applyBorder="1" applyAlignment="1">
      <alignment horizontal="left"/>
    </xf>
    <xf numFmtId="0" fontId="2" fillId="0" borderId="16" xfId="0" applyFont="1" applyBorder="1" applyAlignment="1">
      <alignment horizontal="center"/>
    </xf>
    <xf numFmtId="192" fontId="3" fillId="0" borderId="16" xfId="0" applyNumberFormat="1" applyFont="1" applyBorder="1" applyAlignment="1">
      <alignment horizontal="center"/>
    </xf>
    <xf numFmtId="192" fontId="3" fillId="0" borderId="15" xfId="0" applyNumberFormat="1" applyFont="1" applyBorder="1" applyAlignment="1">
      <alignment horizontal="center"/>
    </xf>
    <xf numFmtId="192" fontId="3" fillId="0" borderId="0" xfId="0" applyNumberFormat="1" applyFont="1" applyBorder="1" applyAlignment="1">
      <alignment horizontal="center"/>
    </xf>
    <xf numFmtId="192" fontId="2" fillId="0" borderId="0" xfId="0" applyNumberFormat="1" applyFont="1" applyBorder="1" applyAlignment="1">
      <alignment horizontal="center"/>
    </xf>
    <xf numFmtId="192" fontId="0" fillId="0" borderId="0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0" xfId="0" applyFont="1" applyBorder="1" applyAlignment="1">
      <alignment horizontal="center"/>
    </xf>
    <xf numFmtId="192" fontId="8" fillId="0" borderId="0" xfId="0" applyNumberFormat="1" applyFont="1" applyBorder="1" applyAlignment="1">
      <alignment horizontal="center"/>
    </xf>
    <xf numFmtId="0" fontId="3" fillId="0" borderId="24" xfId="0" applyFont="1" applyBorder="1" applyAlignment="1">
      <alignment vertical="center"/>
    </xf>
    <xf numFmtId="10" fontId="2" fillId="0" borderId="25" xfId="1" applyNumberFormat="1" applyFont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210" fontId="3" fillId="0" borderId="14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41" xfId="0" applyFont="1" applyFill="1" applyBorder="1" applyAlignment="1">
      <alignment horizontal="left" vertical="center" wrapText="1"/>
    </xf>
    <xf numFmtId="186" fontId="4" fillId="2" borderId="42" xfId="0" applyNumberFormat="1" applyFont="1" applyFill="1" applyBorder="1" applyAlignment="1">
      <alignment horizontal="center" vertical="center" wrapText="1"/>
    </xf>
    <xf numFmtId="186" fontId="4" fillId="2" borderId="10" xfId="0" applyNumberFormat="1" applyFont="1" applyFill="1" applyBorder="1" applyAlignment="1">
      <alignment horizontal="center" vertical="center" wrapText="1"/>
    </xf>
    <xf numFmtId="190" fontId="4" fillId="2" borderId="42" xfId="0" applyNumberFormat="1" applyFont="1" applyFill="1" applyBorder="1" applyAlignment="1">
      <alignment horizontal="left" vertical="center" wrapText="1"/>
    </xf>
    <xf numFmtId="190" fontId="4" fillId="2" borderId="10" xfId="0" applyNumberFormat="1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top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49" fontId="0" fillId="0" borderId="36" xfId="0" applyNumberFormat="1" applyBorder="1" applyAlignment="1">
      <alignment horizontal="left" vertical="center" wrapText="1"/>
    </xf>
    <xf numFmtId="49" fontId="0" fillId="0" borderId="37" xfId="0" applyNumberFormat="1" applyBorder="1" applyAlignment="1">
      <alignment horizontal="left" vertical="center" wrapText="1"/>
    </xf>
    <xf numFmtId="49" fontId="0" fillId="0" borderId="38" xfId="0" applyNumberFormat="1" applyBorder="1" applyAlignment="1">
      <alignment horizontal="left" vertical="center" wrapText="1"/>
    </xf>
    <xf numFmtId="0" fontId="3" fillId="0" borderId="39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210" fontId="3" fillId="0" borderId="32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66675</xdr:rowOff>
    </xdr:from>
    <xdr:to>
      <xdr:col>1</xdr:col>
      <xdr:colOff>933450</xdr:colOff>
      <xdr:row>0</xdr:row>
      <xdr:rowOff>971550</xdr:rowOff>
    </xdr:to>
    <xdr:pic>
      <xdr:nvPicPr>
        <xdr:cNvPr id="104391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971675" cy="904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19</xdr:row>
      <xdr:rowOff>257175</xdr:rowOff>
    </xdr:from>
    <xdr:to>
      <xdr:col>3</xdr:col>
      <xdr:colOff>247650</xdr:colOff>
      <xdr:row>19</xdr:row>
      <xdr:rowOff>3876675</xdr:rowOff>
    </xdr:to>
    <xdr:pic>
      <xdr:nvPicPr>
        <xdr:cNvPr id="104392" name="3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315075"/>
          <a:ext cx="3019425" cy="361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561975</xdr:colOff>
      <xdr:row>19</xdr:row>
      <xdr:rowOff>476250</xdr:rowOff>
    </xdr:from>
    <xdr:to>
      <xdr:col>5</xdr:col>
      <xdr:colOff>1771650</xdr:colOff>
      <xdr:row>19</xdr:row>
      <xdr:rowOff>3971925</xdr:rowOff>
    </xdr:to>
    <xdr:pic>
      <xdr:nvPicPr>
        <xdr:cNvPr id="104393" name="4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6534150"/>
          <a:ext cx="2276475" cy="349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420815</xdr:colOff>
      <xdr:row>19</xdr:row>
      <xdr:rowOff>992929</xdr:rowOff>
    </xdr:from>
    <xdr:to>
      <xdr:col>5</xdr:col>
      <xdr:colOff>713665</xdr:colOff>
      <xdr:row>19</xdr:row>
      <xdr:rowOff>3374736</xdr:rowOff>
    </xdr:to>
    <xdr:sp macro="" textlink="">
      <xdr:nvSpPr>
        <xdr:cNvPr id="5" name="4 Forma libre"/>
        <xdr:cNvSpPr/>
      </xdr:nvSpPr>
      <xdr:spPr>
        <a:xfrm flipH="1">
          <a:off x="5452767" y="7057179"/>
          <a:ext cx="294740" cy="2379883"/>
        </a:xfrm>
        <a:custGeom>
          <a:avLst/>
          <a:gdLst>
            <a:gd name="connsiteX0" fmla="*/ 0 w 1619250"/>
            <a:gd name="connsiteY0" fmla="*/ 0 h 631472"/>
            <a:gd name="connsiteX1" fmla="*/ 35718 w 1619250"/>
            <a:gd name="connsiteY1" fmla="*/ 11906 h 631472"/>
            <a:gd name="connsiteX2" fmla="*/ 95250 w 1619250"/>
            <a:gd name="connsiteY2" fmla="*/ 83343 h 631472"/>
            <a:gd name="connsiteX3" fmla="*/ 119062 w 1619250"/>
            <a:gd name="connsiteY3" fmla="*/ 130968 h 631472"/>
            <a:gd name="connsiteX4" fmla="*/ 202406 w 1619250"/>
            <a:gd name="connsiteY4" fmla="*/ 178593 h 631472"/>
            <a:gd name="connsiteX5" fmla="*/ 285750 w 1619250"/>
            <a:gd name="connsiteY5" fmla="*/ 238125 h 631472"/>
            <a:gd name="connsiteX6" fmla="*/ 357187 w 1619250"/>
            <a:gd name="connsiteY6" fmla="*/ 285750 h 631472"/>
            <a:gd name="connsiteX7" fmla="*/ 392906 w 1619250"/>
            <a:gd name="connsiteY7" fmla="*/ 309562 h 631472"/>
            <a:gd name="connsiteX8" fmla="*/ 464343 w 1619250"/>
            <a:gd name="connsiteY8" fmla="*/ 333375 h 631472"/>
            <a:gd name="connsiteX9" fmla="*/ 535781 w 1619250"/>
            <a:gd name="connsiteY9" fmla="*/ 381000 h 631472"/>
            <a:gd name="connsiteX10" fmla="*/ 571500 w 1619250"/>
            <a:gd name="connsiteY10" fmla="*/ 404812 h 631472"/>
            <a:gd name="connsiteX11" fmla="*/ 678656 w 1619250"/>
            <a:gd name="connsiteY11" fmla="*/ 440531 h 631472"/>
            <a:gd name="connsiteX12" fmla="*/ 762000 w 1619250"/>
            <a:gd name="connsiteY12" fmla="*/ 464343 h 631472"/>
            <a:gd name="connsiteX13" fmla="*/ 833437 w 1619250"/>
            <a:gd name="connsiteY13" fmla="*/ 488156 h 631472"/>
            <a:gd name="connsiteX14" fmla="*/ 869156 w 1619250"/>
            <a:gd name="connsiteY14" fmla="*/ 500062 h 631472"/>
            <a:gd name="connsiteX15" fmla="*/ 916781 w 1619250"/>
            <a:gd name="connsiteY15" fmla="*/ 511968 h 631472"/>
            <a:gd name="connsiteX16" fmla="*/ 952500 w 1619250"/>
            <a:gd name="connsiteY16" fmla="*/ 535781 h 631472"/>
            <a:gd name="connsiteX17" fmla="*/ 1107281 w 1619250"/>
            <a:gd name="connsiteY17" fmla="*/ 571500 h 631472"/>
            <a:gd name="connsiteX18" fmla="*/ 1178718 w 1619250"/>
            <a:gd name="connsiteY18" fmla="*/ 595312 h 631472"/>
            <a:gd name="connsiteX19" fmla="*/ 1214437 w 1619250"/>
            <a:gd name="connsiteY19" fmla="*/ 607218 h 631472"/>
            <a:gd name="connsiteX20" fmla="*/ 1262062 w 1619250"/>
            <a:gd name="connsiteY20" fmla="*/ 619125 h 631472"/>
            <a:gd name="connsiteX21" fmla="*/ 1619250 w 1619250"/>
            <a:gd name="connsiteY21" fmla="*/ 631031 h 631472"/>
            <a:gd name="connsiteX0" fmla="*/ 0 w 1619250"/>
            <a:gd name="connsiteY0" fmla="*/ 0 h 631032"/>
            <a:gd name="connsiteX1" fmla="*/ 35718 w 1619250"/>
            <a:gd name="connsiteY1" fmla="*/ 11906 h 631032"/>
            <a:gd name="connsiteX2" fmla="*/ 95250 w 1619250"/>
            <a:gd name="connsiteY2" fmla="*/ 83343 h 631032"/>
            <a:gd name="connsiteX3" fmla="*/ 119062 w 1619250"/>
            <a:gd name="connsiteY3" fmla="*/ 130968 h 631032"/>
            <a:gd name="connsiteX4" fmla="*/ 202406 w 1619250"/>
            <a:gd name="connsiteY4" fmla="*/ 178593 h 631032"/>
            <a:gd name="connsiteX5" fmla="*/ 285750 w 1619250"/>
            <a:gd name="connsiteY5" fmla="*/ 238125 h 631032"/>
            <a:gd name="connsiteX6" fmla="*/ 565279 w 1619250"/>
            <a:gd name="connsiteY6" fmla="*/ 289988 h 631032"/>
            <a:gd name="connsiteX7" fmla="*/ 392906 w 1619250"/>
            <a:gd name="connsiteY7" fmla="*/ 309562 h 631032"/>
            <a:gd name="connsiteX8" fmla="*/ 464343 w 1619250"/>
            <a:gd name="connsiteY8" fmla="*/ 333375 h 631032"/>
            <a:gd name="connsiteX9" fmla="*/ 535781 w 1619250"/>
            <a:gd name="connsiteY9" fmla="*/ 381000 h 631032"/>
            <a:gd name="connsiteX10" fmla="*/ 571500 w 1619250"/>
            <a:gd name="connsiteY10" fmla="*/ 404812 h 631032"/>
            <a:gd name="connsiteX11" fmla="*/ 678656 w 1619250"/>
            <a:gd name="connsiteY11" fmla="*/ 440531 h 631032"/>
            <a:gd name="connsiteX12" fmla="*/ 762000 w 1619250"/>
            <a:gd name="connsiteY12" fmla="*/ 464343 h 631032"/>
            <a:gd name="connsiteX13" fmla="*/ 833437 w 1619250"/>
            <a:gd name="connsiteY13" fmla="*/ 488156 h 631032"/>
            <a:gd name="connsiteX14" fmla="*/ 869156 w 1619250"/>
            <a:gd name="connsiteY14" fmla="*/ 500062 h 631032"/>
            <a:gd name="connsiteX15" fmla="*/ 916781 w 1619250"/>
            <a:gd name="connsiteY15" fmla="*/ 511968 h 631032"/>
            <a:gd name="connsiteX16" fmla="*/ 952500 w 1619250"/>
            <a:gd name="connsiteY16" fmla="*/ 535781 h 631032"/>
            <a:gd name="connsiteX17" fmla="*/ 1107281 w 1619250"/>
            <a:gd name="connsiteY17" fmla="*/ 571500 h 631032"/>
            <a:gd name="connsiteX18" fmla="*/ 1178718 w 1619250"/>
            <a:gd name="connsiteY18" fmla="*/ 595312 h 631032"/>
            <a:gd name="connsiteX19" fmla="*/ 1214437 w 1619250"/>
            <a:gd name="connsiteY19" fmla="*/ 607218 h 631032"/>
            <a:gd name="connsiteX20" fmla="*/ 1262062 w 1619250"/>
            <a:gd name="connsiteY20" fmla="*/ 619125 h 631032"/>
            <a:gd name="connsiteX21" fmla="*/ 1619250 w 1619250"/>
            <a:gd name="connsiteY21" fmla="*/ 631031 h 631032"/>
            <a:gd name="connsiteX0" fmla="*/ 1500283 w 3119533"/>
            <a:gd name="connsiteY0" fmla="*/ 0 h 631032"/>
            <a:gd name="connsiteX1" fmla="*/ 1536001 w 3119533"/>
            <a:gd name="connsiteY1" fmla="*/ 11906 h 631032"/>
            <a:gd name="connsiteX2" fmla="*/ 1595533 w 3119533"/>
            <a:gd name="connsiteY2" fmla="*/ 83343 h 631032"/>
            <a:gd name="connsiteX3" fmla="*/ 71 w 3119533"/>
            <a:gd name="connsiteY3" fmla="*/ 132972 h 631032"/>
            <a:gd name="connsiteX4" fmla="*/ 1702689 w 3119533"/>
            <a:gd name="connsiteY4" fmla="*/ 178593 h 631032"/>
            <a:gd name="connsiteX5" fmla="*/ 1786033 w 3119533"/>
            <a:gd name="connsiteY5" fmla="*/ 238125 h 631032"/>
            <a:gd name="connsiteX6" fmla="*/ 2065562 w 3119533"/>
            <a:gd name="connsiteY6" fmla="*/ 289988 h 631032"/>
            <a:gd name="connsiteX7" fmla="*/ 1893189 w 3119533"/>
            <a:gd name="connsiteY7" fmla="*/ 309562 h 631032"/>
            <a:gd name="connsiteX8" fmla="*/ 1964626 w 3119533"/>
            <a:gd name="connsiteY8" fmla="*/ 333375 h 631032"/>
            <a:gd name="connsiteX9" fmla="*/ 2036064 w 3119533"/>
            <a:gd name="connsiteY9" fmla="*/ 381000 h 631032"/>
            <a:gd name="connsiteX10" fmla="*/ 2071783 w 3119533"/>
            <a:gd name="connsiteY10" fmla="*/ 404812 h 631032"/>
            <a:gd name="connsiteX11" fmla="*/ 2178939 w 3119533"/>
            <a:gd name="connsiteY11" fmla="*/ 440531 h 631032"/>
            <a:gd name="connsiteX12" fmla="*/ 2262283 w 3119533"/>
            <a:gd name="connsiteY12" fmla="*/ 464343 h 631032"/>
            <a:gd name="connsiteX13" fmla="*/ 2333720 w 3119533"/>
            <a:gd name="connsiteY13" fmla="*/ 488156 h 631032"/>
            <a:gd name="connsiteX14" fmla="*/ 2369439 w 3119533"/>
            <a:gd name="connsiteY14" fmla="*/ 500062 h 631032"/>
            <a:gd name="connsiteX15" fmla="*/ 2417064 w 3119533"/>
            <a:gd name="connsiteY15" fmla="*/ 511968 h 631032"/>
            <a:gd name="connsiteX16" fmla="*/ 2452783 w 3119533"/>
            <a:gd name="connsiteY16" fmla="*/ 535781 h 631032"/>
            <a:gd name="connsiteX17" fmla="*/ 2607564 w 3119533"/>
            <a:gd name="connsiteY17" fmla="*/ 571500 h 631032"/>
            <a:gd name="connsiteX18" fmla="*/ 2679001 w 3119533"/>
            <a:gd name="connsiteY18" fmla="*/ 595312 h 631032"/>
            <a:gd name="connsiteX19" fmla="*/ 2714720 w 3119533"/>
            <a:gd name="connsiteY19" fmla="*/ 607218 h 631032"/>
            <a:gd name="connsiteX20" fmla="*/ 2762345 w 3119533"/>
            <a:gd name="connsiteY20" fmla="*/ 619125 h 631032"/>
            <a:gd name="connsiteX21" fmla="*/ 3119533 w 3119533"/>
            <a:gd name="connsiteY21" fmla="*/ 631031 h 631032"/>
            <a:gd name="connsiteX0" fmla="*/ 3306041 w 4925291"/>
            <a:gd name="connsiteY0" fmla="*/ 0 h 631032"/>
            <a:gd name="connsiteX1" fmla="*/ 3341759 w 4925291"/>
            <a:gd name="connsiteY1" fmla="*/ 11906 h 631032"/>
            <a:gd name="connsiteX2" fmla="*/ 3401291 w 4925291"/>
            <a:gd name="connsiteY2" fmla="*/ 83343 h 631032"/>
            <a:gd name="connsiteX3" fmla="*/ 1805829 w 4925291"/>
            <a:gd name="connsiteY3" fmla="*/ 132972 h 631032"/>
            <a:gd name="connsiteX4" fmla="*/ 0 w 4925291"/>
            <a:gd name="connsiteY4" fmla="*/ 186609 h 631032"/>
            <a:gd name="connsiteX5" fmla="*/ 3591791 w 4925291"/>
            <a:gd name="connsiteY5" fmla="*/ 238125 h 631032"/>
            <a:gd name="connsiteX6" fmla="*/ 3871320 w 4925291"/>
            <a:gd name="connsiteY6" fmla="*/ 289988 h 631032"/>
            <a:gd name="connsiteX7" fmla="*/ 3698947 w 4925291"/>
            <a:gd name="connsiteY7" fmla="*/ 309562 h 631032"/>
            <a:gd name="connsiteX8" fmla="*/ 3770384 w 4925291"/>
            <a:gd name="connsiteY8" fmla="*/ 333375 h 631032"/>
            <a:gd name="connsiteX9" fmla="*/ 3841822 w 4925291"/>
            <a:gd name="connsiteY9" fmla="*/ 381000 h 631032"/>
            <a:gd name="connsiteX10" fmla="*/ 3877541 w 4925291"/>
            <a:gd name="connsiteY10" fmla="*/ 404812 h 631032"/>
            <a:gd name="connsiteX11" fmla="*/ 3984697 w 4925291"/>
            <a:gd name="connsiteY11" fmla="*/ 440531 h 631032"/>
            <a:gd name="connsiteX12" fmla="*/ 4068041 w 4925291"/>
            <a:gd name="connsiteY12" fmla="*/ 464343 h 631032"/>
            <a:gd name="connsiteX13" fmla="*/ 4139478 w 4925291"/>
            <a:gd name="connsiteY13" fmla="*/ 488156 h 631032"/>
            <a:gd name="connsiteX14" fmla="*/ 4175197 w 4925291"/>
            <a:gd name="connsiteY14" fmla="*/ 500062 h 631032"/>
            <a:gd name="connsiteX15" fmla="*/ 4222822 w 4925291"/>
            <a:gd name="connsiteY15" fmla="*/ 511968 h 631032"/>
            <a:gd name="connsiteX16" fmla="*/ 4258541 w 4925291"/>
            <a:gd name="connsiteY16" fmla="*/ 535781 h 631032"/>
            <a:gd name="connsiteX17" fmla="*/ 4413322 w 4925291"/>
            <a:gd name="connsiteY17" fmla="*/ 571500 h 631032"/>
            <a:gd name="connsiteX18" fmla="*/ 4484759 w 4925291"/>
            <a:gd name="connsiteY18" fmla="*/ 595312 h 631032"/>
            <a:gd name="connsiteX19" fmla="*/ 4520478 w 4925291"/>
            <a:gd name="connsiteY19" fmla="*/ 607218 h 631032"/>
            <a:gd name="connsiteX20" fmla="*/ 4568103 w 4925291"/>
            <a:gd name="connsiteY20" fmla="*/ 619125 h 631032"/>
            <a:gd name="connsiteX21" fmla="*/ 4925291 w 4925291"/>
            <a:gd name="connsiteY21" fmla="*/ 631031 h 631032"/>
            <a:gd name="connsiteX0" fmla="*/ 3306041 w 4925291"/>
            <a:gd name="connsiteY0" fmla="*/ 0 h 631032"/>
            <a:gd name="connsiteX1" fmla="*/ 3341759 w 4925291"/>
            <a:gd name="connsiteY1" fmla="*/ 11906 h 631032"/>
            <a:gd name="connsiteX2" fmla="*/ 3401291 w 4925291"/>
            <a:gd name="connsiteY2" fmla="*/ 83343 h 631032"/>
            <a:gd name="connsiteX3" fmla="*/ 1805829 w 4925291"/>
            <a:gd name="connsiteY3" fmla="*/ 132972 h 631032"/>
            <a:gd name="connsiteX4" fmla="*/ 0 w 4925291"/>
            <a:gd name="connsiteY4" fmla="*/ 186609 h 631032"/>
            <a:gd name="connsiteX5" fmla="*/ 3591791 w 4925291"/>
            <a:gd name="connsiteY5" fmla="*/ 238125 h 631032"/>
            <a:gd name="connsiteX6" fmla="*/ 3871320 w 4925291"/>
            <a:gd name="connsiteY6" fmla="*/ 289988 h 631032"/>
            <a:gd name="connsiteX7" fmla="*/ 3698947 w 4925291"/>
            <a:gd name="connsiteY7" fmla="*/ 309562 h 631032"/>
            <a:gd name="connsiteX8" fmla="*/ 3770384 w 4925291"/>
            <a:gd name="connsiteY8" fmla="*/ 333375 h 631032"/>
            <a:gd name="connsiteX9" fmla="*/ 3841822 w 4925291"/>
            <a:gd name="connsiteY9" fmla="*/ 381000 h 631032"/>
            <a:gd name="connsiteX10" fmla="*/ 3877541 w 4925291"/>
            <a:gd name="connsiteY10" fmla="*/ 404812 h 631032"/>
            <a:gd name="connsiteX11" fmla="*/ 3984697 w 4925291"/>
            <a:gd name="connsiteY11" fmla="*/ 440531 h 631032"/>
            <a:gd name="connsiteX12" fmla="*/ 4068041 w 4925291"/>
            <a:gd name="connsiteY12" fmla="*/ 464343 h 631032"/>
            <a:gd name="connsiteX13" fmla="*/ 4139478 w 4925291"/>
            <a:gd name="connsiteY13" fmla="*/ 488156 h 631032"/>
            <a:gd name="connsiteX14" fmla="*/ 4175197 w 4925291"/>
            <a:gd name="connsiteY14" fmla="*/ 500062 h 631032"/>
            <a:gd name="connsiteX15" fmla="*/ 4222822 w 4925291"/>
            <a:gd name="connsiteY15" fmla="*/ 511968 h 631032"/>
            <a:gd name="connsiteX16" fmla="*/ 4258541 w 4925291"/>
            <a:gd name="connsiteY16" fmla="*/ 535781 h 631032"/>
            <a:gd name="connsiteX17" fmla="*/ 4413322 w 4925291"/>
            <a:gd name="connsiteY17" fmla="*/ 571500 h 631032"/>
            <a:gd name="connsiteX18" fmla="*/ 4484759 w 4925291"/>
            <a:gd name="connsiteY18" fmla="*/ 595312 h 631032"/>
            <a:gd name="connsiteX19" fmla="*/ 4520478 w 4925291"/>
            <a:gd name="connsiteY19" fmla="*/ 607218 h 631032"/>
            <a:gd name="connsiteX20" fmla="*/ 4568103 w 4925291"/>
            <a:gd name="connsiteY20" fmla="*/ 619125 h 631032"/>
            <a:gd name="connsiteX21" fmla="*/ 4925291 w 4925291"/>
            <a:gd name="connsiteY21" fmla="*/ 631031 h 631032"/>
            <a:gd name="connsiteX0" fmla="*/ 3306041 w 7919552"/>
            <a:gd name="connsiteY0" fmla="*/ 0 h 631032"/>
            <a:gd name="connsiteX1" fmla="*/ 3341759 w 7919552"/>
            <a:gd name="connsiteY1" fmla="*/ 11906 h 631032"/>
            <a:gd name="connsiteX2" fmla="*/ 3401291 w 7919552"/>
            <a:gd name="connsiteY2" fmla="*/ 83343 h 631032"/>
            <a:gd name="connsiteX3" fmla="*/ 1805829 w 7919552"/>
            <a:gd name="connsiteY3" fmla="*/ 132972 h 631032"/>
            <a:gd name="connsiteX4" fmla="*/ 0 w 7919552"/>
            <a:gd name="connsiteY4" fmla="*/ 186609 h 631032"/>
            <a:gd name="connsiteX5" fmla="*/ 3591791 w 7919552"/>
            <a:gd name="connsiteY5" fmla="*/ 238125 h 631032"/>
            <a:gd name="connsiteX6" fmla="*/ 7919517 w 7919552"/>
            <a:gd name="connsiteY6" fmla="*/ 275961 h 631032"/>
            <a:gd name="connsiteX7" fmla="*/ 3698947 w 7919552"/>
            <a:gd name="connsiteY7" fmla="*/ 309562 h 631032"/>
            <a:gd name="connsiteX8" fmla="*/ 3770384 w 7919552"/>
            <a:gd name="connsiteY8" fmla="*/ 333375 h 631032"/>
            <a:gd name="connsiteX9" fmla="*/ 3841822 w 7919552"/>
            <a:gd name="connsiteY9" fmla="*/ 381000 h 631032"/>
            <a:gd name="connsiteX10" fmla="*/ 3877541 w 7919552"/>
            <a:gd name="connsiteY10" fmla="*/ 404812 h 631032"/>
            <a:gd name="connsiteX11" fmla="*/ 3984697 w 7919552"/>
            <a:gd name="connsiteY11" fmla="*/ 440531 h 631032"/>
            <a:gd name="connsiteX12" fmla="*/ 4068041 w 7919552"/>
            <a:gd name="connsiteY12" fmla="*/ 464343 h 631032"/>
            <a:gd name="connsiteX13" fmla="*/ 4139478 w 7919552"/>
            <a:gd name="connsiteY13" fmla="*/ 488156 h 631032"/>
            <a:gd name="connsiteX14" fmla="*/ 4175197 w 7919552"/>
            <a:gd name="connsiteY14" fmla="*/ 500062 h 631032"/>
            <a:gd name="connsiteX15" fmla="*/ 4222822 w 7919552"/>
            <a:gd name="connsiteY15" fmla="*/ 511968 h 631032"/>
            <a:gd name="connsiteX16" fmla="*/ 4258541 w 7919552"/>
            <a:gd name="connsiteY16" fmla="*/ 535781 h 631032"/>
            <a:gd name="connsiteX17" fmla="*/ 4413322 w 7919552"/>
            <a:gd name="connsiteY17" fmla="*/ 571500 h 631032"/>
            <a:gd name="connsiteX18" fmla="*/ 4484759 w 7919552"/>
            <a:gd name="connsiteY18" fmla="*/ 595312 h 631032"/>
            <a:gd name="connsiteX19" fmla="*/ 4520478 w 7919552"/>
            <a:gd name="connsiteY19" fmla="*/ 607218 h 631032"/>
            <a:gd name="connsiteX20" fmla="*/ 4568103 w 7919552"/>
            <a:gd name="connsiteY20" fmla="*/ 619125 h 631032"/>
            <a:gd name="connsiteX21" fmla="*/ 4925291 w 7919552"/>
            <a:gd name="connsiteY21" fmla="*/ 631031 h 631032"/>
            <a:gd name="connsiteX0" fmla="*/ 3306041 w 7977495"/>
            <a:gd name="connsiteY0" fmla="*/ 0 h 631032"/>
            <a:gd name="connsiteX1" fmla="*/ 3341759 w 7977495"/>
            <a:gd name="connsiteY1" fmla="*/ 11906 h 631032"/>
            <a:gd name="connsiteX2" fmla="*/ 3401291 w 7977495"/>
            <a:gd name="connsiteY2" fmla="*/ 83343 h 631032"/>
            <a:gd name="connsiteX3" fmla="*/ 1805829 w 7977495"/>
            <a:gd name="connsiteY3" fmla="*/ 132972 h 631032"/>
            <a:gd name="connsiteX4" fmla="*/ 0 w 7977495"/>
            <a:gd name="connsiteY4" fmla="*/ 186609 h 631032"/>
            <a:gd name="connsiteX5" fmla="*/ 6020717 w 7977495"/>
            <a:gd name="connsiteY5" fmla="*/ 226101 h 631032"/>
            <a:gd name="connsiteX6" fmla="*/ 7919517 w 7977495"/>
            <a:gd name="connsiteY6" fmla="*/ 275961 h 631032"/>
            <a:gd name="connsiteX7" fmla="*/ 3698947 w 7977495"/>
            <a:gd name="connsiteY7" fmla="*/ 309562 h 631032"/>
            <a:gd name="connsiteX8" fmla="*/ 3770384 w 7977495"/>
            <a:gd name="connsiteY8" fmla="*/ 333375 h 631032"/>
            <a:gd name="connsiteX9" fmla="*/ 3841822 w 7977495"/>
            <a:gd name="connsiteY9" fmla="*/ 381000 h 631032"/>
            <a:gd name="connsiteX10" fmla="*/ 3877541 w 7977495"/>
            <a:gd name="connsiteY10" fmla="*/ 404812 h 631032"/>
            <a:gd name="connsiteX11" fmla="*/ 3984697 w 7977495"/>
            <a:gd name="connsiteY11" fmla="*/ 440531 h 631032"/>
            <a:gd name="connsiteX12" fmla="*/ 4068041 w 7977495"/>
            <a:gd name="connsiteY12" fmla="*/ 464343 h 631032"/>
            <a:gd name="connsiteX13" fmla="*/ 4139478 w 7977495"/>
            <a:gd name="connsiteY13" fmla="*/ 488156 h 631032"/>
            <a:gd name="connsiteX14" fmla="*/ 4175197 w 7977495"/>
            <a:gd name="connsiteY14" fmla="*/ 500062 h 631032"/>
            <a:gd name="connsiteX15" fmla="*/ 4222822 w 7977495"/>
            <a:gd name="connsiteY15" fmla="*/ 511968 h 631032"/>
            <a:gd name="connsiteX16" fmla="*/ 4258541 w 7977495"/>
            <a:gd name="connsiteY16" fmla="*/ 535781 h 631032"/>
            <a:gd name="connsiteX17" fmla="*/ 4413322 w 7977495"/>
            <a:gd name="connsiteY17" fmla="*/ 571500 h 631032"/>
            <a:gd name="connsiteX18" fmla="*/ 4484759 w 7977495"/>
            <a:gd name="connsiteY18" fmla="*/ 595312 h 631032"/>
            <a:gd name="connsiteX19" fmla="*/ 4520478 w 7977495"/>
            <a:gd name="connsiteY19" fmla="*/ 607218 h 631032"/>
            <a:gd name="connsiteX20" fmla="*/ 4568103 w 7977495"/>
            <a:gd name="connsiteY20" fmla="*/ 619125 h 631032"/>
            <a:gd name="connsiteX21" fmla="*/ 4925291 w 7977495"/>
            <a:gd name="connsiteY21" fmla="*/ 631031 h 631032"/>
            <a:gd name="connsiteX0" fmla="*/ 3306041 w 7970801"/>
            <a:gd name="connsiteY0" fmla="*/ 0 h 631032"/>
            <a:gd name="connsiteX1" fmla="*/ 3341759 w 7970801"/>
            <a:gd name="connsiteY1" fmla="*/ 11906 h 631032"/>
            <a:gd name="connsiteX2" fmla="*/ 3401291 w 7970801"/>
            <a:gd name="connsiteY2" fmla="*/ 83343 h 631032"/>
            <a:gd name="connsiteX3" fmla="*/ 1805829 w 7970801"/>
            <a:gd name="connsiteY3" fmla="*/ 132972 h 631032"/>
            <a:gd name="connsiteX4" fmla="*/ 0 w 7970801"/>
            <a:gd name="connsiteY4" fmla="*/ 186609 h 631032"/>
            <a:gd name="connsiteX5" fmla="*/ 6020717 w 7970801"/>
            <a:gd name="connsiteY5" fmla="*/ 226101 h 631032"/>
            <a:gd name="connsiteX6" fmla="*/ 7919517 w 7970801"/>
            <a:gd name="connsiteY6" fmla="*/ 275961 h 631032"/>
            <a:gd name="connsiteX7" fmla="*/ 7477294 w 7970801"/>
            <a:gd name="connsiteY7" fmla="*/ 313570 h 631032"/>
            <a:gd name="connsiteX8" fmla="*/ 3770384 w 7970801"/>
            <a:gd name="connsiteY8" fmla="*/ 333375 h 631032"/>
            <a:gd name="connsiteX9" fmla="*/ 3841822 w 7970801"/>
            <a:gd name="connsiteY9" fmla="*/ 381000 h 631032"/>
            <a:gd name="connsiteX10" fmla="*/ 3877541 w 7970801"/>
            <a:gd name="connsiteY10" fmla="*/ 404812 h 631032"/>
            <a:gd name="connsiteX11" fmla="*/ 3984697 w 7970801"/>
            <a:gd name="connsiteY11" fmla="*/ 440531 h 631032"/>
            <a:gd name="connsiteX12" fmla="*/ 4068041 w 7970801"/>
            <a:gd name="connsiteY12" fmla="*/ 464343 h 631032"/>
            <a:gd name="connsiteX13" fmla="*/ 4139478 w 7970801"/>
            <a:gd name="connsiteY13" fmla="*/ 488156 h 631032"/>
            <a:gd name="connsiteX14" fmla="*/ 4175197 w 7970801"/>
            <a:gd name="connsiteY14" fmla="*/ 500062 h 631032"/>
            <a:gd name="connsiteX15" fmla="*/ 4222822 w 7970801"/>
            <a:gd name="connsiteY15" fmla="*/ 511968 h 631032"/>
            <a:gd name="connsiteX16" fmla="*/ 4258541 w 7970801"/>
            <a:gd name="connsiteY16" fmla="*/ 535781 h 631032"/>
            <a:gd name="connsiteX17" fmla="*/ 4413322 w 7970801"/>
            <a:gd name="connsiteY17" fmla="*/ 571500 h 631032"/>
            <a:gd name="connsiteX18" fmla="*/ 4484759 w 7970801"/>
            <a:gd name="connsiteY18" fmla="*/ 595312 h 631032"/>
            <a:gd name="connsiteX19" fmla="*/ 4520478 w 7970801"/>
            <a:gd name="connsiteY19" fmla="*/ 607218 h 631032"/>
            <a:gd name="connsiteX20" fmla="*/ 4568103 w 7970801"/>
            <a:gd name="connsiteY20" fmla="*/ 619125 h 631032"/>
            <a:gd name="connsiteX21" fmla="*/ 4925291 w 7970801"/>
            <a:gd name="connsiteY21" fmla="*/ 631031 h 631032"/>
            <a:gd name="connsiteX0" fmla="*/ 3306041 w 9395290"/>
            <a:gd name="connsiteY0" fmla="*/ 0 h 631032"/>
            <a:gd name="connsiteX1" fmla="*/ 3341759 w 9395290"/>
            <a:gd name="connsiteY1" fmla="*/ 11906 h 631032"/>
            <a:gd name="connsiteX2" fmla="*/ 3401291 w 9395290"/>
            <a:gd name="connsiteY2" fmla="*/ 83343 h 631032"/>
            <a:gd name="connsiteX3" fmla="*/ 1805829 w 9395290"/>
            <a:gd name="connsiteY3" fmla="*/ 132972 h 631032"/>
            <a:gd name="connsiteX4" fmla="*/ 0 w 9395290"/>
            <a:gd name="connsiteY4" fmla="*/ 186609 h 631032"/>
            <a:gd name="connsiteX5" fmla="*/ 6020717 w 9395290"/>
            <a:gd name="connsiteY5" fmla="*/ 226101 h 631032"/>
            <a:gd name="connsiteX6" fmla="*/ 7919517 w 9395290"/>
            <a:gd name="connsiteY6" fmla="*/ 275961 h 631032"/>
            <a:gd name="connsiteX7" fmla="*/ 7477294 w 9395290"/>
            <a:gd name="connsiteY7" fmla="*/ 313570 h 631032"/>
            <a:gd name="connsiteX8" fmla="*/ 3770384 w 9395290"/>
            <a:gd name="connsiteY8" fmla="*/ 333375 h 631032"/>
            <a:gd name="connsiteX9" fmla="*/ 9395255 w 9395290"/>
            <a:gd name="connsiteY9" fmla="*/ 354697 h 631032"/>
            <a:gd name="connsiteX10" fmla="*/ 3841822 w 9395290"/>
            <a:gd name="connsiteY10" fmla="*/ 381000 h 631032"/>
            <a:gd name="connsiteX11" fmla="*/ 3877541 w 9395290"/>
            <a:gd name="connsiteY11" fmla="*/ 404812 h 631032"/>
            <a:gd name="connsiteX12" fmla="*/ 3984697 w 9395290"/>
            <a:gd name="connsiteY12" fmla="*/ 440531 h 631032"/>
            <a:gd name="connsiteX13" fmla="*/ 4068041 w 9395290"/>
            <a:gd name="connsiteY13" fmla="*/ 464343 h 631032"/>
            <a:gd name="connsiteX14" fmla="*/ 4139478 w 9395290"/>
            <a:gd name="connsiteY14" fmla="*/ 488156 h 631032"/>
            <a:gd name="connsiteX15" fmla="*/ 4175197 w 9395290"/>
            <a:gd name="connsiteY15" fmla="*/ 500062 h 631032"/>
            <a:gd name="connsiteX16" fmla="*/ 4222822 w 9395290"/>
            <a:gd name="connsiteY16" fmla="*/ 511968 h 631032"/>
            <a:gd name="connsiteX17" fmla="*/ 4258541 w 9395290"/>
            <a:gd name="connsiteY17" fmla="*/ 535781 h 631032"/>
            <a:gd name="connsiteX18" fmla="*/ 4413322 w 9395290"/>
            <a:gd name="connsiteY18" fmla="*/ 571500 h 631032"/>
            <a:gd name="connsiteX19" fmla="*/ 4484759 w 9395290"/>
            <a:gd name="connsiteY19" fmla="*/ 595312 h 631032"/>
            <a:gd name="connsiteX20" fmla="*/ 4520478 w 9395290"/>
            <a:gd name="connsiteY20" fmla="*/ 607218 h 631032"/>
            <a:gd name="connsiteX21" fmla="*/ 4568103 w 9395290"/>
            <a:gd name="connsiteY21" fmla="*/ 619125 h 631032"/>
            <a:gd name="connsiteX22" fmla="*/ 4925291 w 9395290"/>
            <a:gd name="connsiteY22" fmla="*/ 631031 h 631032"/>
            <a:gd name="connsiteX0" fmla="*/ 3306041 w 9395290"/>
            <a:gd name="connsiteY0" fmla="*/ 0 h 631032"/>
            <a:gd name="connsiteX1" fmla="*/ 3341759 w 9395290"/>
            <a:gd name="connsiteY1" fmla="*/ 11906 h 631032"/>
            <a:gd name="connsiteX2" fmla="*/ 3401291 w 9395290"/>
            <a:gd name="connsiteY2" fmla="*/ 83343 h 631032"/>
            <a:gd name="connsiteX3" fmla="*/ 1805829 w 9395290"/>
            <a:gd name="connsiteY3" fmla="*/ 132972 h 631032"/>
            <a:gd name="connsiteX4" fmla="*/ 0 w 9395290"/>
            <a:gd name="connsiteY4" fmla="*/ 186609 h 631032"/>
            <a:gd name="connsiteX5" fmla="*/ 6020717 w 9395290"/>
            <a:gd name="connsiteY5" fmla="*/ 226101 h 631032"/>
            <a:gd name="connsiteX6" fmla="*/ 7919517 w 9395290"/>
            <a:gd name="connsiteY6" fmla="*/ 275961 h 631032"/>
            <a:gd name="connsiteX7" fmla="*/ 7477294 w 9395290"/>
            <a:gd name="connsiteY7" fmla="*/ 313570 h 631032"/>
            <a:gd name="connsiteX8" fmla="*/ 8088493 w 9395290"/>
            <a:gd name="connsiteY8" fmla="*/ 331371 h 631032"/>
            <a:gd name="connsiteX9" fmla="*/ 9395255 w 9395290"/>
            <a:gd name="connsiteY9" fmla="*/ 354697 h 631032"/>
            <a:gd name="connsiteX10" fmla="*/ 3841822 w 9395290"/>
            <a:gd name="connsiteY10" fmla="*/ 381000 h 631032"/>
            <a:gd name="connsiteX11" fmla="*/ 3877541 w 9395290"/>
            <a:gd name="connsiteY11" fmla="*/ 404812 h 631032"/>
            <a:gd name="connsiteX12" fmla="*/ 3984697 w 9395290"/>
            <a:gd name="connsiteY12" fmla="*/ 440531 h 631032"/>
            <a:gd name="connsiteX13" fmla="*/ 4068041 w 9395290"/>
            <a:gd name="connsiteY13" fmla="*/ 464343 h 631032"/>
            <a:gd name="connsiteX14" fmla="*/ 4139478 w 9395290"/>
            <a:gd name="connsiteY14" fmla="*/ 488156 h 631032"/>
            <a:gd name="connsiteX15" fmla="*/ 4175197 w 9395290"/>
            <a:gd name="connsiteY15" fmla="*/ 500062 h 631032"/>
            <a:gd name="connsiteX16" fmla="*/ 4222822 w 9395290"/>
            <a:gd name="connsiteY16" fmla="*/ 511968 h 631032"/>
            <a:gd name="connsiteX17" fmla="*/ 4258541 w 9395290"/>
            <a:gd name="connsiteY17" fmla="*/ 535781 h 631032"/>
            <a:gd name="connsiteX18" fmla="*/ 4413322 w 9395290"/>
            <a:gd name="connsiteY18" fmla="*/ 571500 h 631032"/>
            <a:gd name="connsiteX19" fmla="*/ 4484759 w 9395290"/>
            <a:gd name="connsiteY19" fmla="*/ 595312 h 631032"/>
            <a:gd name="connsiteX20" fmla="*/ 4520478 w 9395290"/>
            <a:gd name="connsiteY20" fmla="*/ 607218 h 631032"/>
            <a:gd name="connsiteX21" fmla="*/ 4568103 w 9395290"/>
            <a:gd name="connsiteY21" fmla="*/ 619125 h 631032"/>
            <a:gd name="connsiteX22" fmla="*/ 4925291 w 9395290"/>
            <a:gd name="connsiteY22" fmla="*/ 631031 h 631032"/>
            <a:gd name="connsiteX0" fmla="*/ 3306041 w 10858739"/>
            <a:gd name="connsiteY0" fmla="*/ 0 h 631032"/>
            <a:gd name="connsiteX1" fmla="*/ 3341759 w 10858739"/>
            <a:gd name="connsiteY1" fmla="*/ 11906 h 631032"/>
            <a:gd name="connsiteX2" fmla="*/ 3401291 w 10858739"/>
            <a:gd name="connsiteY2" fmla="*/ 83343 h 631032"/>
            <a:gd name="connsiteX3" fmla="*/ 1805829 w 10858739"/>
            <a:gd name="connsiteY3" fmla="*/ 132972 h 631032"/>
            <a:gd name="connsiteX4" fmla="*/ 0 w 10858739"/>
            <a:gd name="connsiteY4" fmla="*/ 186609 h 631032"/>
            <a:gd name="connsiteX5" fmla="*/ 6020717 w 10858739"/>
            <a:gd name="connsiteY5" fmla="*/ 226101 h 631032"/>
            <a:gd name="connsiteX6" fmla="*/ 7919517 w 10858739"/>
            <a:gd name="connsiteY6" fmla="*/ 275961 h 631032"/>
            <a:gd name="connsiteX7" fmla="*/ 7477294 w 10858739"/>
            <a:gd name="connsiteY7" fmla="*/ 313570 h 631032"/>
            <a:gd name="connsiteX8" fmla="*/ 8088493 w 10858739"/>
            <a:gd name="connsiteY8" fmla="*/ 331371 h 631032"/>
            <a:gd name="connsiteX9" fmla="*/ 9395255 w 10858739"/>
            <a:gd name="connsiteY9" fmla="*/ 354697 h 631032"/>
            <a:gd name="connsiteX10" fmla="*/ 10858739 w 10858739"/>
            <a:gd name="connsiteY10" fmla="*/ 399035 h 631032"/>
            <a:gd name="connsiteX11" fmla="*/ 3877541 w 10858739"/>
            <a:gd name="connsiteY11" fmla="*/ 404812 h 631032"/>
            <a:gd name="connsiteX12" fmla="*/ 3984697 w 10858739"/>
            <a:gd name="connsiteY12" fmla="*/ 440531 h 631032"/>
            <a:gd name="connsiteX13" fmla="*/ 4068041 w 10858739"/>
            <a:gd name="connsiteY13" fmla="*/ 464343 h 631032"/>
            <a:gd name="connsiteX14" fmla="*/ 4139478 w 10858739"/>
            <a:gd name="connsiteY14" fmla="*/ 488156 h 631032"/>
            <a:gd name="connsiteX15" fmla="*/ 4175197 w 10858739"/>
            <a:gd name="connsiteY15" fmla="*/ 500062 h 631032"/>
            <a:gd name="connsiteX16" fmla="*/ 4222822 w 10858739"/>
            <a:gd name="connsiteY16" fmla="*/ 511968 h 631032"/>
            <a:gd name="connsiteX17" fmla="*/ 4258541 w 10858739"/>
            <a:gd name="connsiteY17" fmla="*/ 535781 h 631032"/>
            <a:gd name="connsiteX18" fmla="*/ 4413322 w 10858739"/>
            <a:gd name="connsiteY18" fmla="*/ 571500 h 631032"/>
            <a:gd name="connsiteX19" fmla="*/ 4484759 w 10858739"/>
            <a:gd name="connsiteY19" fmla="*/ 595312 h 631032"/>
            <a:gd name="connsiteX20" fmla="*/ 4520478 w 10858739"/>
            <a:gd name="connsiteY20" fmla="*/ 607218 h 631032"/>
            <a:gd name="connsiteX21" fmla="*/ 4568103 w 10858739"/>
            <a:gd name="connsiteY21" fmla="*/ 619125 h 631032"/>
            <a:gd name="connsiteX22" fmla="*/ 4925291 w 10858739"/>
            <a:gd name="connsiteY22" fmla="*/ 631031 h 631032"/>
            <a:gd name="connsiteX0" fmla="*/ 3306041 w 10905632"/>
            <a:gd name="connsiteY0" fmla="*/ 0 h 631032"/>
            <a:gd name="connsiteX1" fmla="*/ 3341759 w 10905632"/>
            <a:gd name="connsiteY1" fmla="*/ 11906 h 631032"/>
            <a:gd name="connsiteX2" fmla="*/ 3401291 w 10905632"/>
            <a:gd name="connsiteY2" fmla="*/ 83343 h 631032"/>
            <a:gd name="connsiteX3" fmla="*/ 1805829 w 10905632"/>
            <a:gd name="connsiteY3" fmla="*/ 132972 h 631032"/>
            <a:gd name="connsiteX4" fmla="*/ 0 w 10905632"/>
            <a:gd name="connsiteY4" fmla="*/ 186609 h 631032"/>
            <a:gd name="connsiteX5" fmla="*/ 6020717 w 10905632"/>
            <a:gd name="connsiteY5" fmla="*/ 226101 h 631032"/>
            <a:gd name="connsiteX6" fmla="*/ 7919517 w 10905632"/>
            <a:gd name="connsiteY6" fmla="*/ 275961 h 631032"/>
            <a:gd name="connsiteX7" fmla="*/ 7477294 w 10905632"/>
            <a:gd name="connsiteY7" fmla="*/ 313570 h 631032"/>
            <a:gd name="connsiteX8" fmla="*/ 8088493 w 10905632"/>
            <a:gd name="connsiteY8" fmla="*/ 331371 h 631032"/>
            <a:gd name="connsiteX9" fmla="*/ 9395255 w 10905632"/>
            <a:gd name="connsiteY9" fmla="*/ 354697 h 631032"/>
            <a:gd name="connsiteX10" fmla="*/ 10858739 w 10905632"/>
            <a:gd name="connsiteY10" fmla="*/ 399035 h 631032"/>
            <a:gd name="connsiteX11" fmla="*/ 3877541 w 10905632"/>
            <a:gd name="connsiteY11" fmla="*/ 404812 h 631032"/>
            <a:gd name="connsiteX12" fmla="*/ 3984697 w 10905632"/>
            <a:gd name="connsiteY12" fmla="*/ 440531 h 631032"/>
            <a:gd name="connsiteX13" fmla="*/ 4068041 w 10905632"/>
            <a:gd name="connsiteY13" fmla="*/ 464343 h 631032"/>
            <a:gd name="connsiteX14" fmla="*/ 4139478 w 10905632"/>
            <a:gd name="connsiteY14" fmla="*/ 488156 h 631032"/>
            <a:gd name="connsiteX15" fmla="*/ 4175197 w 10905632"/>
            <a:gd name="connsiteY15" fmla="*/ 500062 h 631032"/>
            <a:gd name="connsiteX16" fmla="*/ 4222822 w 10905632"/>
            <a:gd name="connsiteY16" fmla="*/ 511968 h 631032"/>
            <a:gd name="connsiteX17" fmla="*/ 4258541 w 10905632"/>
            <a:gd name="connsiteY17" fmla="*/ 535781 h 631032"/>
            <a:gd name="connsiteX18" fmla="*/ 4413322 w 10905632"/>
            <a:gd name="connsiteY18" fmla="*/ 571500 h 631032"/>
            <a:gd name="connsiteX19" fmla="*/ 4484759 w 10905632"/>
            <a:gd name="connsiteY19" fmla="*/ 595312 h 631032"/>
            <a:gd name="connsiteX20" fmla="*/ 4520478 w 10905632"/>
            <a:gd name="connsiteY20" fmla="*/ 607218 h 631032"/>
            <a:gd name="connsiteX21" fmla="*/ 4568103 w 10905632"/>
            <a:gd name="connsiteY21" fmla="*/ 619125 h 631032"/>
            <a:gd name="connsiteX22" fmla="*/ 4925291 w 10905632"/>
            <a:gd name="connsiteY22" fmla="*/ 631031 h 631032"/>
            <a:gd name="connsiteX0" fmla="*/ 3306041 w 11617239"/>
            <a:gd name="connsiteY0" fmla="*/ 0 h 631032"/>
            <a:gd name="connsiteX1" fmla="*/ 3341759 w 11617239"/>
            <a:gd name="connsiteY1" fmla="*/ 11906 h 631032"/>
            <a:gd name="connsiteX2" fmla="*/ 3401291 w 11617239"/>
            <a:gd name="connsiteY2" fmla="*/ 83343 h 631032"/>
            <a:gd name="connsiteX3" fmla="*/ 1805829 w 11617239"/>
            <a:gd name="connsiteY3" fmla="*/ 132972 h 631032"/>
            <a:gd name="connsiteX4" fmla="*/ 0 w 11617239"/>
            <a:gd name="connsiteY4" fmla="*/ 186609 h 631032"/>
            <a:gd name="connsiteX5" fmla="*/ 6020717 w 11617239"/>
            <a:gd name="connsiteY5" fmla="*/ 226101 h 631032"/>
            <a:gd name="connsiteX6" fmla="*/ 7919517 w 11617239"/>
            <a:gd name="connsiteY6" fmla="*/ 275961 h 631032"/>
            <a:gd name="connsiteX7" fmla="*/ 7477294 w 11617239"/>
            <a:gd name="connsiteY7" fmla="*/ 313570 h 631032"/>
            <a:gd name="connsiteX8" fmla="*/ 8088493 w 11617239"/>
            <a:gd name="connsiteY8" fmla="*/ 331371 h 631032"/>
            <a:gd name="connsiteX9" fmla="*/ 9395255 w 11617239"/>
            <a:gd name="connsiteY9" fmla="*/ 354697 h 631032"/>
            <a:gd name="connsiteX10" fmla="*/ 10858739 w 11617239"/>
            <a:gd name="connsiteY10" fmla="*/ 399035 h 631032"/>
            <a:gd name="connsiteX11" fmla="*/ 10174758 w 11617239"/>
            <a:gd name="connsiteY11" fmla="*/ 441551 h 631032"/>
            <a:gd name="connsiteX12" fmla="*/ 3984697 w 11617239"/>
            <a:gd name="connsiteY12" fmla="*/ 440531 h 631032"/>
            <a:gd name="connsiteX13" fmla="*/ 4068041 w 11617239"/>
            <a:gd name="connsiteY13" fmla="*/ 464343 h 631032"/>
            <a:gd name="connsiteX14" fmla="*/ 4139478 w 11617239"/>
            <a:gd name="connsiteY14" fmla="*/ 488156 h 631032"/>
            <a:gd name="connsiteX15" fmla="*/ 4175197 w 11617239"/>
            <a:gd name="connsiteY15" fmla="*/ 500062 h 631032"/>
            <a:gd name="connsiteX16" fmla="*/ 4222822 w 11617239"/>
            <a:gd name="connsiteY16" fmla="*/ 511968 h 631032"/>
            <a:gd name="connsiteX17" fmla="*/ 4258541 w 11617239"/>
            <a:gd name="connsiteY17" fmla="*/ 535781 h 631032"/>
            <a:gd name="connsiteX18" fmla="*/ 4413322 w 11617239"/>
            <a:gd name="connsiteY18" fmla="*/ 571500 h 631032"/>
            <a:gd name="connsiteX19" fmla="*/ 4484759 w 11617239"/>
            <a:gd name="connsiteY19" fmla="*/ 595312 h 631032"/>
            <a:gd name="connsiteX20" fmla="*/ 4520478 w 11617239"/>
            <a:gd name="connsiteY20" fmla="*/ 607218 h 631032"/>
            <a:gd name="connsiteX21" fmla="*/ 4568103 w 11617239"/>
            <a:gd name="connsiteY21" fmla="*/ 619125 h 631032"/>
            <a:gd name="connsiteX22" fmla="*/ 4925291 w 11617239"/>
            <a:gd name="connsiteY22" fmla="*/ 631031 h 631032"/>
            <a:gd name="connsiteX0" fmla="*/ 3306041 w 11670755"/>
            <a:gd name="connsiteY0" fmla="*/ 0 h 631032"/>
            <a:gd name="connsiteX1" fmla="*/ 3341759 w 11670755"/>
            <a:gd name="connsiteY1" fmla="*/ 11906 h 631032"/>
            <a:gd name="connsiteX2" fmla="*/ 3401291 w 11670755"/>
            <a:gd name="connsiteY2" fmla="*/ 83343 h 631032"/>
            <a:gd name="connsiteX3" fmla="*/ 1805829 w 11670755"/>
            <a:gd name="connsiteY3" fmla="*/ 132972 h 631032"/>
            <a:gd name="connsiteX4" fmla="*/ 0 w 11670755"/>
            <a:gd name="connsiteY4" fmla="*/ 186609 h 631032"/>
            <a:gd name="connsiteX5" fmla="*/ 6020717 w 11670755"/>
            <a:gd name="connsiteY5" fmla="*/ 226101 h 631032"/>
            <a:gd name="connsiteX6" fmla="*/ 7919517 w 11670755"/>
            <a:gd name="connsiteY6" fmla="*/ 275961 h 631032"/>
            <a:gd name="connsiteX7" fmla="*/ 7477294 w 11670755"/>
            <a:gd name="connsiteY7" fmla="*/ 313570 h 631032"/>
            <a:gd name="connsiteX8" fmla="*/ 8088493 w 11670755"/>
            <a:gd name="connsiteY8" fmla="*/ 331371 h 631032"/>
            <a:gd name="connsiteX9" fmla="*/ 9395255 w 11670755"/>
            <a:gd name="connsiteY9" fmla="*/ 354697 h 631032"/>
            <a:gd name="connsiteX10" fmla="*/ 10858739 w 11670755"/>
            <a:gd name="connsiteY10" fmla="*/ 399035 h 631032"/>
            <a:gd name="connsiteX11" fmla="*/ 10174758 w 11670755"/>
            <a:gd name="connsiteY11" fmla="*/ 441551 h 631032"/>
            <a:gd name="connsiteX12" fmla="*/ 11406434 w 11670755"/>
            <a:gd name="connsiteY12" fmla="*/ 473930 h 631032"/>
            <a:gd name="connsiteX13" fmla="*/ 4068041 w 11670755"/>
            <a:gd name="connsiteY13" fmla="*/ 464343 h 631032"/>
            <a:gd name="connsiteX14" fmla="*/ 4139478 w 11670755"/>
            <a:gd name="connsiteY14" fmla="*/ 488156 h 631032"/>
            <a:gd name="connsiteX15" fmla="*/ 4175197 w 11670755"/>
            <a:gd name="connsiteY15" fmla="*/ 500062 h 631032"/>
            <a:gd name="connsiteX16" fmla="*/ 4222822 w 11670755"/>
            <a:gd name="connsiteY16" fmla="*/ 511968 h 631032"/>
            <a:gd name="connsiteX17" fmla="*/ 4258541 w 11670755"/>
            <a:gd name="connsiteY17" fmla="*/ 535781 h 631032"/>
            <a:gd name="connsiteX18" fmla="*/ 4413322 w 11670755"/>
            <a:gd name="connsiteY18" fmla="*/ 571500 h 631032"/>
            <a:gd name="connsiteX19" fmla="*/ 4484759 w 11670755"/>
            <a:gd name="connsiteY19" fmla="*/ 595312 h 631032"/>
            <a:gd name="connsiteX20" fmla="*/ 4520478 w 11670755"/>
            <a:gd name="connsiteY20" fmla="*/ 607218 h 631032"/>
            <a:gd name="connsiteX21" fmla="*/ 4568103 w 11670755"/>
            <a:gd name="connsiteY21" fmla="*/ 619125 h 631032"/>
            <a:gd name="connsiteX22" fmla="*/ 4925291 w 11670755"/>
            <a:gd name="connsiteY22" fmla="*/ 631031 h 631032"/>
            <a:gd name="connsiteX0" fmla="*/ 3306041 w 11884358"/>
            <a:gd name="connsiteY0" fmla="*/ 0 h 631032"/>
            <a:gd name="connsiteX1" fmla="*/ 3341759 w 11884358"/>
            <a:gd name="connsiteY1" fmla="*/ 11906 h 631032"/>
            <a:gd name="connsiteX2" fmla="*/ 3401291 w 11884358"/>
            <a:gd name="connsiteY2" fmla="*/ 83343 h 631032"/>
            <a:gd name="connsiteX3" fmla="*/ 1805829 w 11884358"/>
            <a:gd name="connsiteY3" fmla="*/ 132972 h 631032"/>
            <a:gd name="connsiteX4" fmla="*/ 0 w 11884358"/>
            <a:gd name="connsiteY4" fmla="*/ 186609 h 631032"/>
            <a:gd name="connsiteX5" fmla="*/ 6020717 w 11884358"/>
            <a:gd name="connsiteY5" fmla="*/ 226101 h 631032"/>
            <a:gd name="connsiteX6" fmla="*/ 7919517 w 11884358"/>
            <a:gd name="connsiteY6" fmla="*/ 275961 h 631032"/>
            <a:gd name="connsiteX7" fmla="*/ 7477294 w 11884358"/>
            <a:gd name="connsiteY7" fmla="*/ 313570 h 631032"/>
            <a:gd name="connsiteX8" fmla="*/ 8088493 w 11884358"/>
            <a:gd name="connsiteY8" fmla="*/ 331371 h 631032"/>
            <a:gd name="connsiteX9" fmla="*/ 9395255 w 11884358"/>
            <a:gd name="connsiteY9" fmla="*/ 354697 h 631032"/>
            <a:gd name="connsiteX10" fmla="*/ 10858739 w 11884358"/>
            <a:gd name="connsiteY10" fmla="*/ 399035 h 631032"/>
            <a:gd name="connsiteX11" fmla="*/ 10624559 w 11884358"/>
            <a:gd name="connsiteY11" fmla="*/ 444891 h 631032"/>
            <a:gd name="connsiteX12" fmla="*/ 11406434 w 11884358"/>
            <a:gd name="connsiteY12" fmla="*/ 473930 h 631032"/>
            <a:gd name="connsiteX13" fmla="*/ 4068041 w 11884358"/>
            <a:gd name="connsiteY13" fmla="*/ 464343 h 631032"/>
            <a:gd name="connsiteX14" fmla="*/ 4139478 w 11884358"/>
            <a:gd name="connsiteY14" fmla="*/ 488156 h 631032"/>
            <a:gd name="connsiteX15" fmla="*/ 4175197 w 11884358"/>
            <a:gd name="connsiteY15" fmla="*/ 500062 h 631032"/>
            <a:gd name="connsiteX16" fmla="*/ 4222822 w 11884358"/>
            <a:gd name="connsiteY16" fmla="*/ 511968 h 631032"/>
            <a:gd name="connsiteX17" fmla="*/ 4258541 w 11884358"/>
            <a:gd name="connsiteY17" fmla="*/ 535781 h 631032"/>
            <a:gd name="connsiteX18" fmla="*/ 4413322 w 11884358"/>
            <a:gd name="connsiteY18" fmla="*/ 571500 h 631032"/>
            <a:gd name="connsiteX19" fmla="*/ 4484759 w 11884358"/>
            <a:gd name="connsiteY19" fmla="*/ 595312 h 631032"/>
            <a:gd name="connsiteX20" fmla="*/ 4520478 w 11884358"/>
            <a:gd name="connsiteY20" fmla="*/ 607218 h 631032"/>
            <a:gd name="connsiteX21" fmla="*/ 4568103 w 11884358"/>
            <a:gd name="connsiteY21" fmla="*/ 619125 h 631032"/>
            <a:gd name="connsiteX22" fmla="*/ 4925291 w 11884358"/>
            <a:gd name="connsiteY22" fmla="*/ 631031 h 631032"/>
            <a:gd name="connsiteX0" fmla="*/ 3306041 w 11884358"/>
            <a:gd name="connsiteY0" fmla="*/ 0 h 631032"/>
            <a:gd name="connsiteX1" fmla="*/ 3341759 w 11884358"/>
            <a:gd name="connsiteY1" fmla="*/ 11906 h 631032"/>
            <a:gd name="connsiteX2" fmla="*/ 3401291 w 11884358"/>
            <a:gd name="connsiteY2" fmla="*/ 83343 h 631032"/>
            <a:gd name="connsiteX3" fmla="*/ 1805829 w 11884358"/>
            <a:gd name="connsiteY3" fmla="*/ 132972 h 631032"/>
            <a:gd name="connsiteX4" fmla="*/ 0 w 11884358"/>
            <a:gd name="connsiteY4" fmla="*/ 186609 h 631032"/>
            <a:gd name="connsiteX5" fmla="*/ 6020717 w 11884358"/>
            <a:gd name="connsiteY5" fmla="*/ 226101 h 631032"/>
            <a:gd name="connsiteX6" fmla="*/ 7919517 w 11884358"/>
            <a:gd name="connsiteY6" fmla="*/ 275961 h 631032"/>
            <a:gd name="connsiteX7" fmla="*/ 7477294 w 11884358"/>
            <a:gd name="connsiteY7" fmla="*/ 313570 h 631032"/>
            <a:gd name="connsiteX8" fmla="*/ 8088493 w 11884358"/>
            <a:gd name="connsiteY8" fmla="*/ 331371 h 631032"/>
            <a:gd name="connsiteX9" fmla="*/ 9395255 w 11884358"/>
            <a:gd name="connsiteY9" fmla="*/ 354697 h 631032"/>
            <a:gd name="connsiteX10" fmla="*/ 10858739 w 11884358"/>
            <a:gd name="connsiteY10" fmla="*/ 399035 h 631032"/>
            <a:gd name="connsiteX11" fmla="*/ 10624559 w 11884358"/>
            <a:gd name="connsiteY11" fmla="*/ 444891 h 631032"/>
            <a:gd name="connsiteX12" fmla="*/ 11406434 w 11884358"/>
            <a:gd name="connsiteY12" fmla="*/ 473930 h 631032"/>
            <a:gd name="connsiteX13" fmla="*/ 8341162 w 11884358"/>
            <a:gd name="connsiteY13" fmla="*/ 502752 h 631032"/>
            <a:gd name="connsiteX14" fmla="*/ 4139478 w 11884358"/>
            <a:gd name="connsiteY14" fmla="*/ 488156 h 631032"/>
            <a:gd name="connsiteX15" fmla="*/ 4175197 w 11884358"/>
            <a:gd name="connsiteY15" fmla="*/ 500062 h 631032"/>
            <a:gd name="connsiteX16" fmla="*/ 4222822 w 11884358"/>
            <a:gd name="connsiteY16" fmla="*/ 511968 h 631032"/>
            <a:gd name="connsiteX17" fmla="*/ 4258541 w 11884358"/>
            <a:gd name="connsiteY17" fmla="*/ 535781 h 631032"/>
            <a:gd name="connsiteX18" fmla="*/ 4413322 w 11884358"/>
            <a:gd name="connsiteY18" fmla="*/ 571500 h 631032"/>
            <a:gd name="connsiteX19" fmla="*/ 4484759 w 11884358"/>
            <a:gd name="connsiteY19" fmla="*/ 595312 h 631032"/>
            <a:gd name="connsiteX20" fmla="*/ 4520478 w 11884358"/>
            <a:gd name="connsiteY20" fmla="*/ 607218 h 631032"/>
            <a:gd name="connsiteX21" fmla="*/ 4568103 w 11884358"/>
            <a:gd name="connsiteY21" fmla="*/ 619125 h 631032"/>
            <a:gd name="connsiteX22" fmla="*/ 4925291 w 11884358"/>
            <a:gd name="connsiteY22" fmla="*/ 631031 h 631032"/>
            <a:gd name="connsiteX0" fmla="*/ 3306041 w 11884358"/>
            <a:gd name="connsiteY0" fmla="*/ 0 h 631032"/>
            <a:gd name="connsiteX1" fmla="*/ 3341759 w 11884358"/>
            <a:gd name="connsiteY1" fmla="*/ 11906 h 631032"/>
            <a:gd name="connsiteX2" fmla="*/ 3401291 w 11884358"/>
            <a:gd name="connsiteY2" fmla="*/ 83343 h 631032"/>
            <a:gd name="connsiteX3" fmla="*/ 1805829 w 11884358"/>
            <a:gd name="connsiteY3" fmla="*/ 132972 h 631032"/>
            <a:gd name="connsiteX4" fmla="*/ 0 w 11884358"/>
            <a:gd name="connsiteY4" fmla="*/ 186609 h 631032"/>
            <a:gd name="connsiteX5" fmla="*/ 6020717 w 11884358"/>
            <a:gd name="connsiteY5" fmla="*/ 226101 h 631032"/>
            <a:gd name="connsiteX6" fmla="*/ 7919517 w 11884358"/>
            <a:gd name="connsiteY6" fmla="*/ 275961 h 631032"/>
            <a:gd name="connsiteX7" fmla="*/ 7477294 w 11884358"/>
            <a:gd name="connsiteY7" fmla="*/ 313570 h 631032"/>
            <a:gd name="connsiteX8" fmla="*/ 8088493 w 11884358"/>
            <a:gd name="connsiteY8" fmla="*/ 331371 h 631032"/>
            <a:gd name="connsiteX9" fmla="*/ 9395255 w 11884358"/>
            <a:gd name="connsiteY9" fmla="*/ 354697 h 631032"/>
            <a:gd name="connsiteX10" fmla="*/ 10858739 w 11884358"/>
            <a:gd name="connsiteY10" fmla="*/ 399035 h 631032"/>
            <a:gd name="connsiteX11" fmla="*/ 10624559 w 11884358"/>
            <a:gd name="connsiteY11" fmla="*/ 444891 h 631032"/>
            <a:gd name="connsiteX12" fmla="*/ 11406434 w 11884358"/>
            <a:gd name="connsiteY12" fmla="*/ 473930 h 631032"/>
            <a:gd name="connsiteX13" fmla="*/ 8341162 w 11884358"/>
            <a:gd name="connsiteY13" fmla="*/ 502752 h 631032"/>
            <a:gd name="connsiteX14" fmla="*/ 6838293 w 11884358"/>
            <a:gd name="connsiteY14" fmla="*/ 531575 h 631032"/>
            <a:gd name="connsiteX15" fmla="*/ 4175197 w 11884358"/>
            <a:gd name="connsiteY15" fmla="*/ 500062 h 631032"/>
            <a:gd name="connsiteX16" fmla="*/ 4222822 w 11884358"/>
            <a:gd name="connsiteY16" fmla="*/ 511968 h 631032"/>
            <a:gd name="connsiteX17" fmla="*/ 4258541 w 11884358"/>
            <a:gd name="connsiteY17" fmla="*/ 535781 h 631032"/>
            <a:gd name="connsiteX18" fmla="*/ 4413322 w 11884358"/>
            <a:gd name="connsiteY18" fmla="*/ 571500 h 631032"/>
            <a:gd name="connsiteX19" fmla="*/ 4484759 w 11884358"/>
            <a:gd name="connsiteY19" fmla="*/ 595312 h 631032"/>
            <a:gd name="connsiteX20" fmla="*/ 4520478 w 11884358"/>
            <a:gd name="connsiteY20" fmla="*/ 607218 h 631032"/>
            <a:gd name="connsiteX21" fmla="*/ 4568103 w 11884358"/>
            <a:gd name="connsiteY21" fmla="*/ 619125 h 631032"/>
            <a:gd name="connsiteX22" fmla="*/ 4925291 w 11884358"/>
            <a:gd name="connsiteY22" fmla="*/ 631031 h 631032"/>
            <a:gd name="connsiteX0" fmla="*/ 3306041 w 11884358"/>
            <a:gd name="connsiteY0" fmla="*/ 0 h 631032"/>
            <a:gd name="connsiteX1" fmla="*/ 3341759 w 11884358"/>
            <a:gd name="connsiteY1" fmla="*/ 11906 h 631032"/>
            <a:gd name="connsiteX2" fmla="*/ 3401291 w 11884358"/>
            <a:gd name="connsiteY2" fmla="*/ 83343 h 631032"/>
            <a:gd name="connsiteX3" fmla="*/ 1805829 w 11884358"/>
            <a:gd name="connsiteY3" fmla="*/ 132972 h 631032"/>
            <a:gd name="connsiteX4" fmla="*/ 0 w 11884358"/>
            <a:gd name="connsiteY4" fmla="*/ 186609 h 631032"/>
            <a:gd name="connsiteX5" fmla="*/ 6020717 w 11884358"/>
            <a:gd name="connsiteY5" fmla="*/ 226101 h 631032"/>
            <a:gd name="connsiteX6" fmla="*/ 7919517 w 11884358"/>
            <a:gd name="connsiteY6" fmla="*/ 275961 h 631032"/>
            <a:gd name="connsiteX7" fmla="*/ 7477294 w 11884358"/>
            <a:gd name="connsiteY7" fmla="*/ 313570 h 631032"/>
            <a:gd name="connsiteX8" fmla="*/ 8088493 w 11884358"/>
            <a:gd name="connsiteY8" fmla="*/ 331371 h 631032"/>
            <a:gd name="connsiteX9" fmla="*/ 9395255 w 11884358"/>
            <a:gd name="connsiteY9" fmla="*/ 354697 h 631032"/>
            <a:gd name="connsiteX10" fmla="*/ 10858739 w 11884358"/>
            <a:gd name="connsiteY10" fmla="*/ 399035 h 631032"/>
            <a:gd name="connsiteX11" fmla="*/ 10624559 w 11884358"/>
            <a:gd name="connsiteY11" fmla="*/ 444891 h 631032"/>
            <a:gd name="connsiteX12" fmla="*/ 11406434 w 11884358"/>
            <a:gd name="connsiteY12" fmla="*/ 473930 h 631032"/>
            <a:gd name="connsiteX13" fmla="*/ 8341162 w 11884358"/>
            <a:gd name="connsiteY13" fmla="*/ 502752 h 631032"/>
            <a:gd name="connsiteX14" fmla="*/ 6838293 w 11884358"/>
            <a:gd name="connsiteY14" fmla="*/ 531575 h 631032"/>
            <a:gd name="connsiteX15" fmla="*/ 7773597 w 11884358"/>
            <a:gd name="connsiteY15" fmla="*/ 578550 h 631032"/>
            <a:gd name="connsiteX16" fmla="*/ 4222822 w 11884358"/>
            <a:gd name="connsiteY16" fmla="*/ 511968 h 631032"/>
            <a:gd name="connsiteX17" fmla="*/ 4258541 w 11884358"/>
            <a:gd name="connsiteY17" fmla="*/ 535781 h 631032"/>
            <a:gd name="connsiteX18" fmla="*/ 4413322 w 11884358"/>
            <a:gd name="connsiteY18" fmla="*/ 571500 h 631032"/>
            <a:gd name="connsiteX19" fmla="*/ 4484759 w 11884358"/>
            <a:gd name="connsiteY19" fmla="*/ 595312 h 631032"/>
            <a:gd name="connsiteX20" fmla="*/ 4520478 w 11884358"/>
            <a:gd name="connsiteY20" fmla="*/ 607218 h 631032"/>
            <a:gd name="connsiteX21" fmla="*/ 4568103 w 11884358"/>
            <a:gd name="connsiteY21" fmla="*/ 619125 h 631032"/>
            <a:gd name="connsiteX22" fmla="*/ 4925291 w 11884358"/>
            <a:gd name="connsiteY22" fmla="*/ 631031 h 631032"/>
            <a:gd name="connsiteX0" fmla="*/ 3306041 w 11884358"/>
            <a:gd name="connsiteY0" fmla="*/ 0 h 631032"/>
            <a:gd name="connsiteX1" fmla="*/ 3341759 w 11884358"/>
            <a:gd name="connsiteY1" fmla="*/ 11906 h 631032"/>
            <a:gd name="connsiteX2" fmla="*/ 3401291 w 11884358"/>
            <a:gd name="connsiteY2" fmla="*/ 83343 h 631032"/>
            <a:gd name="connsiteX3" fmla="*/ 1805829 w 11884358"/>
            <a:gd name="connsiteY3" fmla="*/ 132972 h 631032"/>
            <a:gd name="connsiteX4" fmla="*/ 0 w 11884358"/>
            <a:gd name="connsiteY4" fmla="*/ 186609 h 631032"/>
            <a:gd name="connsiteX5" fmla="*/ 6020717 w 11884358"/>
            <a:gd name="connsiteY5" fmla="*/ 226101 h 631032"/>
            <a:gd name="connsiteX6" fmla="*/ 7919517 w 11884358"/>
            <a:gd name="connsiteY6" fmla="*/ 275961 h 631032"/>
            <a:gd name="connsiteX7" fmla="*/ 7477294 w 11884358"/>
            <a:gd name="connsiteY7" fmla="*/ 313570 h 631032"/>
            <a:gd name="connsiteX8" fmla="*/ 8088493 w 11884358"/>
            <a:gd name="connsiteY8" fmla="*/ 331371 h 631032"/>
            <a:gd name="connsiteX9" fmla="*/ 9395255 w 11884358"/>
            <a:gd name="connsiteY9" fmla="*/ 354697 h 631032"/>
            <a:gd name="connsiteX10" fmla="*/ 10858739 w 11884358"/>
            <a:gd name="connsiteY10" fmla="*/ 399035 h 631032"/>
            <a:gd name="connsiteX11" fmla="*/ 10624559 w 11884358"/>
            <a:gd name="connsiteY11" fmla="*/ 444891 h 631032"/>
            <a:gd name="connsiteX12" fmla="*/ 11406434 w 11884358"/>
            <a:gd name="connsiteY12" fmla="*/ 473930 h 631032"/>
            <a:gd name="connsiteX13" fmla="*/ 8341162 w 11884358"/>
            <a:gd name="connsiteY13" fmla="*/ 502752 h 631032"/>
            <a:gd name="connsiteX14" fmla="*/ 6838293 w 11884358"/>
            <a:gd name="connsiteY14" fmla="*/ 531575 h 631032"/>
            <a:gd name="connsiteX15" fmla="*/ 7773597 w 11884358"/>
            <a:gd name="connsiteY15" fmla="*/ 578550 h 631032"/>
            <a:gd name="connsiteX16" fmla="*/ 6696730 w 11884358"/>
            <a:gd name="connsiteY16" fmla="*/ 615505 h 631032"/>
            <a:gd name="connsiteX17" fmla="*/ 4258541 w 11884358"/>
            <a:gd name="connsiteY17" fmla="*/ 535781 h 631032"/>
            <a:gd name="connsiteX18" fmla="*/ 4413322 w 11884358"/>
            <a:gd name="connsiteY18" fmla="*/ 571500 h 631032"/>
            <a:gd name="connsiteX19" fmla="*/ 4484759 w 11884358"/>
            <a:gd name="connsiteY19" fmla="*/ 595312 h 631032"/>
            <a:gd name="connsiteX20" fmla="*/ 4520478 w 11884358"/>
            <a:gd name="connsiteY20" fmla="*/ 607218 h 631032"/>
            <a:gd name="connsiteX21" fmla="*/ 4568103 w 11884358"/>
            <a:gd name="connsiteY21" fmla="*/ 619125 h 631032"/>
            <a:gd name="connsiteX22" fmla="*/ 4925291 w 11884358"/>
            <a:gd name="connsiteY22" fmla="*/ 631031 h 631032"/>
            <a:gd name="connsiteX0" fmla="*/ 3306041 w 11884358"/>
            <a:gd name="connsiteY0" fmla="*/ 0 h 637574"/>
            <a:gd name="connsiteX1" fmla="*/ 3341759 w 11884358"/>
            <a:gd name="connsiteY1" fmla="*/ 11906 h 637574"/>
            <a:gd name="connsiteX2" fmla="*/ 3401291 w 11884358"/>
            <a:gd name="connsiteY2" fmla="*/ 83343 h 637574"/>
            <a:gd name="connsiteX3" fmla="*/ 1805829 w 11884358"/>
            <a:gd name="connsiteY3" fmla="*/ 132972 h 637574"/>
            <a:gd name="connsiteX4" fmla="*/ 0 w 11884358"/>
            <a:gd name="connsiteY4" fmla="*/ 186609 h 637574"/>
            <a:gd name="connsiteX5" fmla="*/ 6020717 w 11884358"/>
            <a:gd name="connsiteY5" fmla="*/ 226101 h 637574"/>
            <a:gd name="connsiteX6" fmla="*/ 7919517 w 11884358"/>
            <a:gd name="connsiteY6" fmla="*/ 275961 h 637574"/>
            <a:gd name="connsiteX7" fmla="*/ 7477294 w 11884358"/>
            <a:gd name="connsiteY7" fmla="*/ 313570 h 637574"/>
            <a:gd name="connsiteX8" fmla="*/ 8088493 w 11884358"/>
            <a:gd name="connsiteY8" fmla="*/ 331371 h 637574"/>
            <a:gd name="connsiteX9" fmla="*/ 9395255 w 11884358"/>
            <a:gd name="connsiteY9" fmla="*/ 354697 h 637574"/>
            <a:gd name="connsiteX10" fmla="*/ 10858739 w 11884358"/>
            <a:gd name="connsiteY10" fmla="*/ 399035 h 637574"/>
            <a:gd name="connsiteX11" fmla="*/ 10624559 w 11884358"/>
            <a:gd name="connsiteY11" fmla="*/ 444891 h 637574"/>
            <a:gd name="connsiteX12" fmla="*/ 11406434 w 11884358"/>
            <a:gd name="connsiteY12" fmla="*/ 473930 h 637574"/>
            <a:gd name="connsiteX13" fmla="*/ 8341162 w 11884358"/>
            <a:gd name="connsiteY13" fmla="*/ 502752 h 637574"/>
            <a:gd name="connsiteX14" fmla="*/ 6838293 w 11884358"/>
            <a:gd name="connsiteY14" fmla="*/ 531575 h 637574"/>
            <a:gd name="connsiteX15" fmla="*/ 7773597 w 11884358"/>
            <a:gd name="connsiteY15" fmla="*/ 578550 h 637574"/>
            <a:gd name="connsiteX16" fmla="*/ 6696730 w 11884358"/>
            <a:gd name="connsiteY16" fmla="*/ 615505 h 637574"/>
            <a:gd name="connsiteX17" fmla="*/ 6282665 w 11884358"/>
            <a:gd name="connsiteY17" fmla="*/ 635978 h 637574"/>
            <a:gd name="connsiteX18" fmla="*/ 4413322 w 11884358"/>
            <a:gd name="connsiteY18" fmla="*/ 571500 h 637574"/>
            <a:gd name="connsiteX19" fmla="*/ 4484759 w 11884358"/>
            <a:gd name="connsiteY19" fmla="*/ 595312 h 637574"/>
            <a:gd name="connsiteX20" fmla="*/ 4520478 w 11884358"/>
            <a:gd name="connsiteY20" fmla="*/ 607218 h 637574"/>
            <a:gd name="connsiteX21" fmla="*/ 4568103 w 11884358"/>
            <a:gd name="connsiteY21" fmla="*/ 619125 h 637574"/>
            <a:gd name="connsiteX22" fmla="*/ 4925291 w 11884358"/>
            <a:gd name="connsiteY22" fmla="*/ 631031 h 637574"/>
            <a:gd name="connsiteX0" fmla="*/ 3306041 w 11884358"/>
            <a:gd name="connsiteY0" fmla="*/ 0 h 637565"/>
            <a:gd name="connsiteX1" fmla="*/ 3341759 w 11884358"/>
            <a:gd name="connsiteY1" fmla="*/ 11906 h 637565"/>
            <a:gd name="connsiteX2" fmla="*/ 3401291 w 11884358"/>
            <a:gd name="connsiteY2" fmla="*/ 83343 h 637565"/>
            <a:gd name="connsiteX3" fmla="*/ 1805829 w 11884358"/>
            <a:gd name="connsiteY3" fmla="*/ 132972 h 637565"/>
            <a:gd name="connsiteX4" fmla="*/ 0 w 11884358"/>
            <a:gd name="connsiteY4" fmla="*/ 186609 h 637565"/>
            <a:gd name="connsiteX5" fmla="*/ 6020717 w 11884358"/>
            <a:gd name="connsiteY5" fmla="*/ 226101 h 637565"/>
            <a:gd name="connsiteX6" fmla="*/ 7919517 w 11884358"/>
            <a:gd name="connsiteY6" fmla="*/ 275961 h 637565"/>
            <a:gd name="connsiteX7" fmla="*/ 7477294 w 11884358"/>
            <a:gd name="connsiteY7" fmla="*/ 313570 h 637565"/>
            <a:gd name="connsiteX8" fmla="*/ 8088493 w 11884358"/>
            <a:gd name="connsiteY8" fmla="*/ 331371 h 637565"/>
            <a:gd name="connsiteX9" fmla="*/ 9395255 w 11884358"/>
            <a:gd name="connsiteY9" fmla="*/ 354697 h 637565"/>
            <a:gd name="connsiteX10" fmla="*/ 10858739 w 11884358"/>
            <a:gd name="connsiteY10" fmla="*/ 399035 h 637565"/>
            <a:gd name="connsiteX11" fmla="*/ 10624559 w 11884358"/>
            <a:gd name="connsiteY11" fmla="*/ 444891 h 637565"/>
            <a:gd name="connsiteX12" fmla="*/ 11406434 w 11884358"/>
            <a:gd name="connsiteY12" fmla="*/ 473930 h 637565"/>
            <a:gd name="connsiteX13" fmla="*/ 8341162 w 11884358"/>
            <a:gd name="connsiteY13" fmla="*/ 502752 h 637565"/>
            <a:gd name="connsiteX14" fmla="*/ 6838293 w 11884358"/>
            <a:gd name="connsiteY14" fmla="*/ 531575 h 637565"/>
            <a:gd name="connsiteX15" fmla="*/ 7773597 w 11884358"/>
            <a:gd name="connsiteY15" fmla="*/ 578550 h 637565"/>
            <a:gd name="connsiteX16" fmla="*/ 6696730 w 11884358"/>
            <a:gd name="connsiteY16" fmla="*/ 615505 h 637565"/>
            <a:gd name="connsiteX17" fmla="*/ 6282665 w 11884358"/>
            <a:gd name="connsiteY17" fmla="*/ 635978 h 637565"/>
            <a:gd name="connsiteX18" fmla="*/ 6662340 w 11884358"/>
            <a:gd name="connsiteY18" fmla="*/ 631618 h 637565"/>
            <a:gd name="connsiteX19" fmla="*/ 4484759 w 11884358"/>
            <a:gd name="connsiteY19" fmla="*/ 595312 h 637565"/>
            <a:gd name="connsiteX20" fmla="*/ 4520478 w 11884358"/>
            <a:gd name="connsiteY20" fmla="*/ 607218 h 637565"/>
            <a:gd name="connsiteX21" fmla="*/ 4568103 w 11884358"/>
            <a:gd name="connsiteY21" fmla="*/ 619125 h 637565"/>
            <a:gd name="connsiteX22" fmla="*/ 4925291 w 11884358"/>
            <a:gd name="connsiteY22" fmla="*/ 631031 h 637565"/>
            <a:gd name="connsiteX0" fmla="*/ 3306041 w 11884358"/>
            <a:gd name="connsiteY0" fmla="*/ 0 h 640401"/>
            <a:gd name="connsiteX1" fmla="*/ 3341759 w 11884358"/>
            <a:gd name="connsiteY1" fmla="*/ 11906 h 640401"/>
            <a:gd name="connsiteX2" fmla="*/ 3401291 w 11884358"/>
            <a:gd name="connsiteY2" fmla="*/ 83343 h 640401"/>
            <a:gd name="connsiteX3" fmla="*/ 1805829 w 11884358"/>
            <a:gd name="connsiteY3" fmla="*/ 132972 h 640401"/>
            <a:gd name="connsiteX4" fmla="*/ 0 w 11884358"/>
            <a:gd name="connsiteY4" fmla="*/ 186609 h 640401"/>
            <a:gd name="connsiteX5" fmla="*/ 6020717 w 11884358"/>
            <a:gd name="connsiteY5" fmla="*/ 226101 h 640401"/>
            <a:gd name="connsiteX6" fmla="*/ 7919517 w 11884358"/>
            <a:gd name="connsiteY6" fmla="*/ 275961 h 640401"/>
            <a:gd name="connsiteX7" fmla="*/ 7477294 w 11884358"/>
            <a:gd name="connsiteY7" fmla="*/ 313570 h 640401"/>
            <a:gd name="connsiteX8" fmla="*/ 8088493 w 11884358"/>
            <a:gd name="connsiteY8" fmla="*/ 331371 h 640401"/>
            <a:gd name="connsiteX9" fmla="*/ 9395255 w 11884358"/>
            <a:gd name="connsiteY9" fmla="*/ 354697 h 640401"/>
            <a:gd name="connsiteX10" fmla="*/ 10858739 w 11884358"/>
            <a:gd name="connsiteY10" fmla="*/ 399035 h 640401"/>
            <a:gd name="connsiteX11" fmla="*/ 10624559 w 11884358"/>
            <a:gd name="connsiteY11" fmla="*/ 444891 h 640401"/>
            <a:gd name="connsiteX12" fmla="*/ 11406434 w 11884358"/>
            <a:gd name="connsiteY12" fmla="*/ 473930 h 640401"/>
            <a:gd name="connsiteX13" fmla="*/ 8341162 w 11884358"/>
            <a:gd name="connsiteY13" fmla="*/ 502752 h 640401"/>
            <a:gd name="connsiteX14" fmla="*/ 6838293 w 11884358"/>
            <a:gd name="connsiteY14" fmla="*/ 531575 h 640401"/>
            <a:gd name="connsiteX15" fmla="*/ 7773597 w 11884358"/>
            <a:gd name="connsiteY15" fmla="*/ 578550 h 640401"/>
            <a:gd name="connsiteX16" fmla="*/ 6696730 w 11884358"/>
            <a:gd name="connsiteY16" fmla="*/ 615505 h 640401"/>
            <a:gd name="connsiteX17" fmla="*/ 6282665 w 11884358"/>
            <a:gd name="connsiteY17" fmla="*/ 635978 h 640401"/>
            <a:gd name="connsiteX18" fmla="*/ 6662340 w 11884358"/>
            <a:gd name="connsiteY18" fmla="*/ 631618 h 640401"/>
            <a:gd name="connsiteX19" fmla="*/ 6733777 w 11884358"/>
            <a:gd name="connsiteY19" fmla="*/ 640401 h 640401"/>
            <a:gd name="connsiteX20" fmla="*/ 4520478 w 11884358"/>
            <a:gd name="connsiteY20" fmla="*/ 607218 h 640401"/>
            <a:gd name="connsiteX21" fmla="*/ 4568103 w 11884358"/>
            <a:gd name="connsiteY21" fmla="*/ 619125 h 640401"/>
            <a:gd name="connsiteX22" fmla="*/ 4925291 w 11884358"/>
            <a:gd name="connsiteY22" fmla="*/ 631031 h 640401"/>
            <a:gd name="connsiteX0" fmla="*/ 3306041 w 11884358"/>
            <a:gd name="connsiteY0" fmla="*/ 0 h 646182"/>
            <a:gd name="connsiteX1" fmla="*/ 3341759 w 11884358"/>
            <a:gd name="connsiteY1" fmla="*/ 11906 h 646182"/>
            <a:gd name="connsiteX2" fmla="*/ 3401291 w 11884358"/>
            <a:gd name="connsiteY2" fmla="*/ 83343 h 646182"/>
            <a:gd name="connsiteX3" fmla="*/ 1805829 w 11884358"/>
            <a:gd name="connsiteY3" fmla="*/ 132972 h 646182"/>
            <a:gd name="connsiteX4" fmla="*/ 0 w 11884358"/>
            <a:gd name="connsiteY4" fmla="*/ 186609 h 646182"/>
            <a:gd name="connsiteX5" fmla="*/ 6020717 w 11884358"/>
            <a:gd name="connsiteY5" fmla="*/ 226101 h 646182"/>
            <a:gd name="connsiteX6" fmla="*/ 7919517 w 11884358"/>
            <a:gd name="connsiteY6" fmla="*/ 275961 h 646182"/>
            <a:gd name="connsiteX7" fmla="*/ 7477294 w 11884358"/>
            <a:gd name="connsiteY7" fmla="*/ 313570 h 646182"/>
            <a:gd name="connsiteX8" fmla="*/ 8088493 w 11884358"/>
            <a:gd name="connsiteY8" fmla="*/ 331371 h 646182"/>
            <a:gd name="connsiteX9" fmla="*/ 9395255 w 11884358"/>
            <a:gd name="connsiteY9" fmla="*/ 354697 h 646182"/>
            <a:gd name="connsiteX10" fmla="*/ 10858739 w 11884358"/>
            <a:gd name="connsiteY10" fmla="*/ 399035 h 646182"/>
            <a:gd name="connsiteX11" fmla="*/ 10624559 w 11884358"/>
            <a:gd name="connsiteY11" fmla="*/ 444891 h 646182"/>
            <a:gd name="connsiteX12" fmla="*/ 11406434 w 11884358"/>
            <a:gd name="connsiteY12" fmla="*/ 473930 h 646182"/>
            <a:gd name="connsiteX13" fmla="*/ 8341162 w 11884358"/>
            <a:gd name="connsiteY13" fmla="*/ 502752 h 646182"/>
            <a:gd name="connsiteX14" fmla="*/ 6838293 w 11884358"/>
            <a:gd name="connsiteY14" fmla="*/ 531575 h 646182"/>
            <a:gd name="connsiteX15" fmla="*/ 7773597 w 11884358"/>
            <a:gd name="connsiteY15" fmla="*/ 578550 h 646182"/>
            <a:gd name="connsiteX16" fmla="*/ 6696730 w 11884358"/>
            <a:gd name="connsiteY16" fmla="*/ 615505 h 646182"/>
            <a:gd name="connsiteX17" fmla="*/ 6282665 w 11884358"/>
            <a:gd name="connsiteY17" fmla="*/ 635978 h 646182"/>
            <a:gd name="connsiteX18" fmla="*/ 6662340 w 11884358"/>
            <a:gd name="connsiteY18" fmla="*/ 631618 h 646182"/>
            <a:gd name="connsiteX19" fmla="*/ 6733777 w 11884358"/>
            <a:gd name="connsiteY19" fmla="*/ 640401 h 646182"/>
            <a:gd name="connsiteX20" fmla="*/ 6319676 w 11884358"/>
            <a:gd name="connsiteY20" fmla="*/ 645627 h 646182"/>
            <a:gd name="connsiteX21" fmla="*/ 4568103 w 11884358"/>
            <a:gd name="connsiteY21" fmla="*/ 619125 h 646182"/>
            <a:gd name="connsiteX22" fmla="*/ 4925291 w 11884358"/>
            <a:gd name="connsiteY22" fmla="*/ 631031 h 646182"/>
            <a:gd name="connsiteX0" fmla="*/ 3306041 w 11884358"/>
            <a:gd name="connsiteY0" fmla="*/ 0 h 647550"/>
            <a:gd name="connsiteX1" fmla="*/ 3341759 w 11884358"/>
            <a:gd name="connsiteY1" fmla="*/ 11906 h 647550"/>
            <a:gd name="connsiteX2" fmla="*/ 3401291 w 11884358"/>
            <a:gd name="connsiteY2" fmla="*/ 83343 h 647550"/>
            <a:gd name="connsiteX3" fmla="*/ 1805829 w 11884358"/>
            <a:gd name="connsiteY3" fmla="*/ 132972 h 647550"/>
            <a:gd name="connsiteX4" fmla="*/ 0 w 11884358"/>
            <a:gd name="connsiteY4" fmla="*/ 186609 h 647550"/>
            <a:gd name="connsiteX5" fmla="*/ 6020717 w 11884358"/>
            <a:gd name="connsiteY5" fmla="*/ 226101 h 647550"/>
            <a:gd name="connsiteX6" fmla="*/ 7919517 w 11884358"/>
            <a:gd name="connsiteY6" fmla="*/ 275961 h 647550"/>
            <a:gd name="connsiteX7" fmla="*/ 7477294 w 11884358"/>
            <a:gd name="connsiteY7" fmla="*/ 313570 h 647550"/>
            <a:gd name="connsiteX8" fmla="*/ 8088493 w 11884358"/>
            <a:gd name="connsiteY8" fmla="*/ 331371 h 647550"/>
            <a:gd name="connsiteX9" fmla="*/ 9395255 w 11884358"/>
            <a:gd name="connsiteY9" fmla="*/ 354697 h 647550"/>
            <a:gd name="connsiteX10" fmla="*/ 10858739 w 11884358"/>
            <a:gd name="connsiteY10" fmla="*/ 399035 h 647550"/>
            <a:gd name="connsiteX11" fmla="*/ 10624559 w 11884358"/>
            <a:gd name="connsiteY11" fmla="*/ 444891 h 647550"/>
            <a:gd name="connsiteX12" fmla="*/ 11406434 w 11884358"/>
            <a:gd name="connsiteY12" fmla="*/ 473930 h 647550"/>
            <a:gd name="connsiteX13" fmla="*/ 8341162 w 11884358"/>
            <a:gd name="connsiteY13" fmla="*/ 502752 h 647550"/>
            <a:gd name="connsiteX14" fmla="*/ 6838293 w 11884358"/>
            <a:gd name="connsiteY14" fmla="*/ 531575 h 647550"/>
            <a:gd name="connsiteX15" fmla="*/ 7773597 w 11884358"/>
            <a:gd name="connsiteY15" fmla="*/ 578550 h 647550"/>
            <a:gd name="connsiteX16" fmla="*/ 6696730 w 11884358"/>
            <a:gd name="connsiteY16" fmla="*/ 615505 h 647550"/>
            <a:gd name="connsiteX17" fmla="*/ 6282665 w 11884358"/>
            <a:gd name="connsiteY17" fmla="*/ 635978 h 647550"/>
            <a:gd name="connsiteX18" fmla="*/ 6662340 w 11884358"/>
            <a:gd name="connsiteY18" fmla="*/ 631618 h 647550"/>
            <a:gd name="connsiteX19" fmla="*/ 6733777 w 11884358"/>
            <a:gd name="connsiteY19" fmla="*/ 640401 h 647550"/>
            <a:gd name="connsiteX20" fmla="*/ 6319676 w 11884358"/>
            <a:gd name="connsiteY20" fmla="*/ 645627 h 647550"/>
            <a:gd name="connsiteX21" fmla="*/ 5917511 w 11884358"/>
            <a:gd name="connsiteY21" fmla="*/ 644174 h 647550"/>
            <a:gd name="connsiteX22" fmla="*/ 4925291 w 11884358"/>
            <a:gd name="connsiteY22" fmla="*/ 631031 h 647550"/>
            <a:gd name="connsiteX0" fmla="*/ 3306041 w 11884358"/>
            <a:gd name="connsiteY0" fmla="*/ 0 h 649718"/>
            <a:gd name="connsiteX1" fmla="*/ 3341759 w 11884358"/>
            <a:gd name="connsiteY1" fmla="*/ 11906 h 649718"/>
            <a:gd name="connsiteX2" fmla="*/ 3401291 w 11884358"/>
            <a:gd name="connsiteY2" fmla="*/ 83343 h 649718"/>
            <a:gd name="connsiteX3" fmla="*/ 1805829 w 11884358"/>
            <a:gd name="connsiteY3" fmla="*/ 132972 h 649718"/>
            <a:gd name="connsiteX4" fmla="*/ 0 w 11884358"/>
            <a:gd name="connsiteY4" fmla="*/ 186609 h 649718"/>
            <a:gd name="connsiteX5" fmla="*/ 6020717 w 11884358"/>
            <a:gd name="connsiteY5" fmla="*/ 226101 h 649718"/>
            <a:gd name="connsiteX6" fmla="*/ 7919517 w 11884358"/>
            <a:gd name="connsiteY6" fmla="*/ 275961 h 649718"/>
            <a:gd name="connsiteX7" fmla="*/ 7477294 w 11884358"/>
            <a:gd name="connsiteY7" fmla="*/ 313570 h 649718"/>
            <a:gd name="connsiteX8" fmla="*/ 8088493 w 11884358"/>
            <a:gd name="connsiteY8" fmla="*/ 331371 h 649718"/>
            <a:gd name="connsiteX9" fmla="*/ 9395255 w 11884358"/>
            <a:gd name="connsiteY9" fmla="*/ 354697 h 649718"/>
            <a:gd name="connsiteX10" fmla="*/ 10858739 w 11884358"/>
            <a:gd name="connsiteY10" fmla="*/ 399035 h 649718"/>
            <a:gd name="connsiteX11" fmla="*/ 10624559 w 11884358"/>
            <a:gd name="connsiteY11" fmla="*/ 444891 h 649718"/>
            <a:gd name="connsiteX12" fmla="*/ 11406434 w 11884358"/>
            <a:gd name="connsiteY12" fmla="*/ 473930 h 649718"/>
            <a:gd name="connsiteX13" fmla="*/ 8341162 w 11884358"/>
            <a:gd name="connsiteY13" fmla="*/ 502752 h 649718"/>
            <a:gd name="connsiteX14" fmla="*/ 6838293 w 11884358"/>
            <a:gd name="connsiteY14" fmla="*/ 531575 h 649718"/>
            <a:gd name="connsiteX15" fmla="*/ 7773597 w 11884358"/>
            <a:gd name="connsiteY15" fmla="*/ 578550 h 649718"/>
            <a:gd name="connsiteX16" fmla="*/ 6696730 w 11884358"/>
            <a:gd name="connsiteY16" fmla="*/ 615505 h 649718"/>
            <a:gd name="connsiteX17" fmla="*/ 6282665 w 11884358"/>
            <a:gd name="connsiteY17" fmla="*/ 635978 h 649718"/>
            <a:gd name="connsiteX18" fmla="*/ 6662340 w 11884358"/>
            <a:gd name="connsiteY18" fmla="*/ 631618 h 649718"/>
            <a:gd name="connsiteX19" fmla="*/ 6733777 w 11884358"/>
            <a:gd name="connsiteY19" fmla="*/ 640401 h 649718"/>
            <a:gd name="connsiteX20" fmla="*/ 6319676 w 11884358"/>
            <a:gd name="connsiteY20" fmla="*/ 645627 h 649718"/>
            <a:gd name="connsiteX21" fmla="*/ 5917511 w 11884358"/>
            <a:gd name="connsiteY21" fmla="*/ 644174 h 649718"/>
            <a:gd name="connsiteX22" fmla="*/ 6049795 w 11884358"/>
            <a:gd name="connsiteY22" fmla="*/ 644391 h 649718"/>
            <a:gd name="connsiteX0" fmla="*/ 3306041 w 11482986"/>
            <a:gd name="connsiteY0" fmla="*/ 0 h 649718"/>
            <a:gd name="connsiteX1" fmla="*/ 3341759 w 11482986"/>
            <a:gd name="connsiteY1" fmla="*/ 11906 h 649718"/>
            <a:gd name="connsiteX2" fmla="*/ 3401291 w 11482986"/>
            <a:gd name="connsiteY2" fmla="*/ 83343 h 649718"/>
            <a:gd name="connsiteX3" fmla="*/ 1805829 w 11482986"/>
            <a:gd name="connsiteY3" fmla="*/ 132972 h 649718"/>
            <a:gd name="connsiteX4" fmla="*/ 0 w 11482986"/>
            <a:gd name="connsiteY4" fmla="*/ 186609 h 649718"/>
            <a:gd name="connsiteX5" fmla="*/ 6020717 w 11482986"/>
            <a:gd name="connsiteY5" fmla="*/ 226101 h 649718"/>
            <a:gd name="connsiteX6" fmla="*/ 7919517 w 11482986"/>
            <a:gd name="connsiteY6" fmla="*/ 275961 h 649718"/>
            <a:gd name="connsiteX7" fmla="*/ 7477294 w 11482986"/>
            <a:gd name="connsiteY7" fmla="*/ 313570 h 649718"/>
            <a:gd name="connsiteX8" fmla="*/ 8088493 w 11482986"/>
            <a:gd name="connsiteY8" fmla="*/ 331371 h 649718"/>
            <a:gd name="connsiteX9" fmla="*/ 9395255 w 11482986"/>
            <a:gd name="connsiteY9" fmla="*/ 354697 h 649718"/>
            <a:gd name="connsiteX10" fmla="*/ 885133 w 11482986"/>
            <a:gd name="connsiteY10" fmla="*/ 399035 h 649718"/>
            <a:gd name="connsiteX11" fmla="*/ 10624559 w 11482986"/>
            <a:gd name="connsiteY11" fmla="*/ 444891 h 649718"/>
            <a:gd name="connsiteX12" fmla="*/ 11406434 w 11482986"/>
            <a:gd name="connsiteY12" fmla="*/ 473930 h 649718"/>
            <a:gd name="connsiteX13" fmla="*/ 8341162 w 11482986"/>
            <a:gd name="connsiteY13" fmla="*/ 502752 h 649718"/>
            <a:gd name="connsiteX14" fmla="*/ 6838293 w 11482986"/>
            <a:gd name="connsiteY14" fmla="*/ 531575 h 649718"/>
            <a:gd name="connsiteX15" fmla="*/ 7773597 w 11482986"/>
            <a:gd name="connsiteY15" fmla="*/ 578550 h 649718"/>
            <a:gd name="connsiteX16" fmla="*/ 6696730 w 11482986"/>
            <a:gd name="connsiteY16" fmla="*/ 615505 h 649718"/>
            <a:gd name="connsiteX17" fmla="*/ 6282665 w 11482986"/>
            <a:gd name="connsiteY17" fmla="*/ 635978 h 649718"/>
            <a:gd name="connsiteX18" fmla="*/ 6662340 w 11482986"/>
            <a:gd name="connsiteY18" fmla="*/ 631618 h 649718"/>
            <a:gd name="connsiteX19" fmla="*/ 6733777 w 11482986"/>
            <a:gd name="connsiteY19" fmla="*/ 640401 h 649718"/>
            <a:gd name="connsiteX20" fmla="*/ 6319676 w 11482986"/>
            <a:gd name="connsiteY20" fmla="*/ 645627 h 649718"/>
            <a:gd name="connsiteX21" fmla="*/ 5917511 w 11482986"/>
            <a:gd name="connsiteY21" fmla="*/ 644174 h 649718"/>
            <a:gd name="connsiteX22" fmla="*/ 6049795 w 11482986"/>
            <a:gd name="connsiteY22" fmla="*/ 644391 h 649718"/>
            <a:gd name="connsiteX0" fmla="*/ 3306041 w 11482986"/>
            <a:gd name="connsiteY0" fmla="*/ 0 h 649718"/>
            <a:gd name="connsiteX1" fmla="*/ 3341759 w 11482986"/>
            <a:gd name="connsiteY1" fmla="*/ 11906 h 649718"/>
            <a:gd name="connsiteX2" fmla="*/ 3401291 w 11482986"/>
            <a:gd name="connsiteY2" fmla="*/ 83343 h 649718"/>
            <a:gd name="connsiteX3" fmla="*/ 1805829 w 11482986"/>
            <a:gd name="connsiteY3" fmla="*/ 132972 h 649718"/>
            <a:gd name="connsiteX4" fmla="*/ 0 w 11482986"/>
            <a:gd name="connsiteY4" fmla="*/ 186609 h 649718"/>
            <a:gd name="connsiteX5" fmla="*/ 6020717 w 11482986"/>
            <a:gd name="connsiteY5" fmla="*/ 226101 h 649718"/>
            <a:gd name="connsiteX6" fmla="*/ 7919517 w 11482986"/>
            <a:gd name="connsiteY6" fmla="*/ 275961 h 649718"/>
            <a:gd name="connsiteX7" fmla="*/ 7477294 w 11482986"/>
            <a:gd name="connsiteY7" fmla="*/ 313570 h 649718"/>
            <a:gd name="connsiteX8" fmla="*/ 8088493 w 11482986"/>
            <a:gd name="connsiteY8" fmla="*/ 331371 h 649718"/>
            <a:gd name="connsiteX9" fmla="*/ 1741052 w 11482986"/>
            <a:gd name="connsiteY9" fmla="*/ 354697 h 649718"/>
            <a:gd name="connsiteX10" fmla="*/ 885133 w 11482986"/>
            <a:gd name="connsiteY10" fmla="*/ 399035 h 649718"/>
            <a:gd name="connsiteX11" fmla="*/ 10624559 w 11482986"/>
            <a:gd name="connsiteY11" fmla="*/ 444891 h 649718"/>
            <a:gd name="connsiteX12" fmla="*/ 11406434 w 11482986"/>
            <a:gd name="connsiteY12" fmla="*/ 473930 h 649718"/>
            <a:gd name="connsiteX13" fmla="*/ 8341162 w 11482986"/>
            <a:gd name="connsiteY13" fmla="*/ 502752 h 649718"/>
            <a:gd name="connsiteX14" fmla="*/ 6838293 w 11482986"/>
            <a:gd name="connsiteY14" fmla="*/ 531575 h 649718"/>
            <a:gd name="connsiteX15" fmla="*/ 7773597 w 11482986"/>
            <a:gd name="connsiteY15" fmla="*/ 578550 h 649718"/>
            <a:gd name="connsiteX16" fmla="*/ 6696730 w 11482986"/>
            <a:gd name="connsiteY16" fmla="*/ 615505 h 649718"/>
            <a:gd name="connsiteX17" fmla="*/ 6282665 w 11482986"/>
            <a:gd name="connsiteY17" fmla="*/ 635978 h 649718"/>
            <a:gd name="connsiteX18" fmla="*/ 6662340 w 11482986"/>
            <a:gd name="connsiteY18" fmla="*/ 631618 h 649718"/>
            <a:gd name="connsiteX19" fmla="*/ 6733777 w 11482986"/>
            <a:gd name="connsiteY19" fmla="*/ 640401 h 649718"/>
            <a:gd name="connsiteX20" fmla="*/ 6319676 w 11482986"/>
            <a:gd name="connsiteY20" fmla="*/ 645627 h 649718"/>
            <a:gd name="connsiteX21" fmla="*/ 5917511 w 11482986"/>
            <a:gd name="connsiteY21" fmla="*/ 644174 h 649718"/>
            <a:gd name="connsiteX22" fmla="*/ 6049795 w 11482986"/>
            <a:gd name="connsiteY22" fmla="*/ 644391 h 649718"/>
            <a:gd name="connsiteX0" fmla="*/ 3306041 w 11482986"/>
            <a:gd name="connsiteY0" fmla="*/ 0 h 649718"/>
            <a:gd name="connsiteX1" fmla="*/ 3341759 w 11482986"/>
            <a:gd name="connsiteY1" fmla="*/ 11906 h 649718"/>
            <a:gd name="connsiteX2" fmla="*/ 3401291 w 11482986"/>
            <a:gd name="connsiteY2" fmla="*/ 83343 h 649718"/>
            <a:gd name="connsiteX3" fmla="*/ 1805829 w 11482986"/>
            <a:gd name="connsiteY3" fmla="*/ 132972 h 649718"/>
            <a:gd name="connsiteX4" fmla="*/ 0 w 11482986"/>
            <a:gd name="connsiteY4" fmla="*/ 186609 h 649718"/>
            <a:gd name="connsiteX5" fmla="*/ 6020717 w 11482986"/>
            <a:gd name="connsiteY5" fmla="*/ 226101 h 649718"/>
            <a:gd name="connsiteX6" fmla="*/ 7919517 w 11482986"/>
            <a:gd name="connsiteY6" fmla="*/ 275961 h 649718"/>
            <a:gd name="connsiteX7" fmla="*/ 7477294 w 11482986"/>
            <a:gd name="connsiteY7" fmla="*/ 313570 h 649718"/>
            <a:gd name="connsiteX8" fmla="*/ 2057934 w 11482986"/>
            <a:gd name="connsiteY8" fmla="*/ 331371 h 649718"/>
            <a:gd name="connsiteX9" fmla="*/ 1741052 w 11482986"/>
            <a:gd name="connsiteY9" fmla="*/ 354697 h 649718"/>
            <a:gd name="connsiteX10" fmla="*/ 885133 w 11482986"/>
            <a:gd name="connsiteY10" fmla="*/ 399035 h 649718"/>
            <a:gd name="connsiteX11" fmla="*/ 10624559 w 11482986"/>
            <a:gd name="connsiteY11" fmla="*/ 444891 h 649718"/>
            <a:gd name="connsiteX12" fmla="*/ 11406434 w 11482986"/>
            <a:gd name="connsiteY12" fmla="*/ 473930 h 649718"/>
            <a:gd name="connsiteX13" fmla="*/ 8341162 w 11482986"/>
            <a:gd name="connsiteY13" fmla="*/ 502752 h 649718"/>
            <a:gd name="connsiteX14" fmla="*/ 6838293 w 11482986"/>
            <a:gd name="connsiteY14" fmla="*/ 531575 h 649718"/>
            <a:gd name="connsiteX15" fmla="*/ 7773597 w 11482986"/>
            <a:gd name="connsiteY15" fmla="*/ 578550 h 649718"/>
            <a:gd name="connsiteX16" fmla="*/ 6696730 w 11482986"/>
            <a:gd name="connsiteY16" fmla="*/ 615505 h 649718"/>
            <a:gd name="connsiteX17" fmla="*/ 6282665 w 11482986"/>
            <a:gd name="connsiteY17" fmla="*/ 635978 h 649718"/>
            <a:gd name="connsiteX18" fmla="*/ 6662340 w 11482986"/>
            <a:gd name="connsiteY18" fmla="*/ 631618 h 649718"/>
            <a:gd name="connsiteX19" fmla="*/ 6733777 w 11482986"/>
            <a:gd name="connsiteY19" fmla="*/ 640401 h 649718"/>
            <a:gd name="connsiteX20" fmla="*/ 6319676 w 11482986"/>
            <a:gd name="connsiteY20" fmla="*/ 645627 h 649718"/>
            <a:gd name="connsiteX21" fmla="*/ 5917511 w 11482986"/>
            <a:gd name="connsiteY21" fmla="*/ 644174 h 649718"/>
            <a:gd name="connsiteX22" fmla="*/ 6049795 w 11482986"/>
            <a:gd name="connsiteY22" fmla="*/ 644391 h 649718"/>
            <a:gd name="connsiteX0" fmla="*/ 3306041 w 11482986"/>
            <a:gd name="connsiteY0" fmla="*/ 0 h 649718"/>
            <a:gd name="connsiteX1" fmla="*/ 3341759 w 11482986"/>
            <a:gd name="connsiteY1" fmla="*/ 11906 h 649718"/>
            <a:gd name="connsiteX2" fmla="*/ 3401291 w 11482986"/>
            <a:gd name="connsiteY2" fmla="*/ 83343 h 649718"/>
            <a:gd name="connsiteX3" fmla="*/ 1805829 w 11482986"/>
            <a:gd name="connsiteY3" fmla="*/ 132972 h 649718"/>
            <a:gd name="connsiteX4" fmla="*/ 0 w 11482986"/>
            <a:gd name="connsiteY4" fmla="*/ 186609 h 649718"/>
            <a:gd name="connsiteX5" fmla="*/ 6020717 w 11482986"/>
            <a:gd name="connsiteY5" fmla="*/ 226101 h 649718"/>
            <a:gd name="connsiteX6" fmla="*/ 7919517 w 11482986"/>
            <a:gd name="connsiteY6" fmla="*/ 275961 h 649718"/>
            <a:gd name="connsiteX7" fmla="*/ 2838402 w 11482986"/>
            <a:gd name="connsiteY7" fmla="*/ 313570 h 649718"/>
            <a:gd name="connsiteX8" fmla="*/ 2057934 w 11482986"/>
            <a:gd name="connsiteY8" fmla="*/ 331371 h 649718"/>
            <a:gd name="connsiteX9" fmla="*/ 1741052 w 11482986"/>
            <a:gd name="connsiteY9" fmla="*/ 354697 h 649718"/>
            <a:gd name="connsiteX10" fmla="*/ 885133 w 11482986"/>
            <a:gd name="connsiteY10" fmla="*/ 399035 h 649718"/>
            <a:gd name="connsiteX11" fmla="*/ 10624559 w 11482986"/>
            <a:gd name="connsiteY11" fmla="*/ 444891 h 649718"/>
            <a:gd name="connsiteX12" fmla="*/ 11406434 w 11482986"/>
            <a:gd name="connsiteY12" fmla="*/ 473930 h 649718"/>
            <a:gd name="connsiteX13" fmla="*/ 8341162 w 11482986"/>
            <a:gd name="connsiteY13" fmla="*/ 502752 h 649718"/>
            <a:gd name="connsiteX14" fmla="*/ 6838293 w 11482986"/>
            <a:gd name="connsiteY14" fmla="*/ 531575 h 649718"/>
            <a:gd name="connsiteX15" fmla="*/ 7773597 w 11482986"/>
            <a:gd name="connsiteY15" fmla="*/ 578550 h 649718"/>
            <a:gd name="connsiteX16" fmla="*/ 6696730 w 11482986"/>
            <a:gd name="connsiteY16" fmla="*/ 615505 h 649718"/>
            <a:gd name="connsiteX17" fmla="*/ 6282665 w 11482986"/>
            <a:gd name="connsiteY17" fmla="*/ 635978 h 649718"/>
            <a:gd name="connsiteX18" fmla="*/ 6662340 w 11482986"/>
            <a:gd name="connsiteY18" fmla="*/ 631618 h 649718"/>
            <a:gd name="connsiteX19" fmla="*/ 6733777 w 11482986"/>
            <a:gd name="connsiteY19" fmla="*/ 640401 h 649718"/>
            <a:gd name="connsiteX20" fmla="*/ 6319676 w 11482986"/>
            <a:gd name="connsiteY20" fmla="*/ 645627 h 649718"/>
            <a:gd name="connsiteX21" fmla="*/ 5917511 w 11482986"/>
            <a:gd name="connsiteY21" fmla="*/ 644174 h 649718"/>
            <a:gd name="connsiteX22" fmla="*/ 6049795 w 11482986"/>
            <a:gd name="connsiteY22" fmla="*/ 644391 h 649718"/>
            <a:gd name="connsiteX0" fmla="*/ 3306041 w 11482986"/>
            <a:gd name="connsiteY0" fmla="*/ 0 h 649718"/>
            <a:gd name="connsiteX1" fmla="*/ 3341759 w 11482986"/>
            <a:gd name="connsiteY1" fmla="*/ 11906 h 649718"/>
            <a:gd name="connsiteX2" fmla="*/ 3401291 w 11482986"/>
            <a:gd name="connsiteY2" fmla="*/ 83343 h 649718"/>
            <a:gd name="connsiteX3" fmla="*/ 1805829 w 11482986"/>
            <a:gd name="connsiteY3" fmla="*/ 132972 h 649718"/>
            <a:gd name="connsiteX4" fmla="*/ 0 w 11482986"/>
            <a:gd name="connsiteY4" fmla="*/ 186609 h 649718"/>
            <a:gd name="connsiteX5" fmla="*/ 6020717 w 11482986"/>
            <a:gd name="connsiteY5" fmla="*/ 226101 h 649718"/>
            <a:gd name="connsiteX6" fmla="*/ 2584746 w 11482986"/>
            <a:gd name="connsiteY6" fmla="*/ 275961 h 649718"/>
            <a:gd name="connsiteX7" fmla="*/ 2838402 w 11482986"/>
            <a:gd name="connsiteY7" fmla="*/ 313570 h 649718"/>
            <a:gd name="connsiteX8" fmla="*/ 2057934 w 11482986"/>
            <a:gd name="connsiteY8" fmla="*/ 331371 h 649718"/>
            <a:gd name="connsiteX9" fmla="*/ 1741052 w 11482986"/>
            <a:gd name="connsiteY9" fmla="*/ 354697 h 649718"/>
            <a:gd name="connsiteX10" fmla="*/ 885133 w 11482986"/>
            <a:gd name="connsiteY10" fmla="*/ 399035 h 649718"/>
            <a:gd name="connsiteX11" fmla="*/ 10624559 w 11482986"/>
            <a:gd name="connsiteY11" fmla="*/ 444891 h 649718"/>
            <a:gd name="connsiteX12" fmla="*/ 11406434 w 11482986"/>
            <a:gd name="connsiteY12" fmla="*/ 473930 h 649718"/>
            <a:gd name="connsiteX13" fmla="*/ 8341162 w 11482986"/>
            <a:gd name="connsiteY13" fmla="*/ 502752 h 649718"/>
            <a:gd name="connsiteX14" fmla="*/ 6838293 w 11482986"/>
            <a:gd name="connsiteY14" fmla="*/ 531575 h 649718"/>
            <a:gd name="connsiteX15" fmla="*/ 7773597 w 11482986"/>
            <a:gd name="connsiteY15" fmla="*/ 578550 h 649718"/>
            <a:gd name="connsiteX16" fmla="*/ 6696730 w 11482986"/>
            <a:gd name="connsiteY16" fmla="*/ 615505 h 649718"/>
            <a:gd name="connsiteX17" fmla="*/ 6282665 w 11482986"/>
            <a:gd name="connsiteY17" fmla="*/ 635978 h 649718"/>
            <a:gd name="connsiteX18" fmla="*/ 6662340 w 11482986"/>
            <a:gd name="connsiteY18" fmla="*/ 631618 h 649718"/>
            <a:gd name="connsiteX19" fmla="*/ 6733777 w 11482986"/>
            <a:gd name="connsiteY19" fmla="*/ 640401 h 649718"/>
            <a:gd name="connsiteX20" fmla="*/ 6319676 w 11482986"/>
            <a:gd name="connsiteY20" fmla="*/ 645627 h 649718"/>
            <a:gd name="connsiteX21" fmla="*/ 5917511 w 11482986"/>
            <a:gd name="connsiteY21" fmla="*/ 644174 h 649718"/>
            <a:gd name="connsiteX22" fmla="*/ 6049795 w 11482986"/>
            <a:gd name="connsiteY22" fmla="*/ 644391 h 649718"/>
            <a:gd name="connsiteX0" fmla="*/ 3306041 w 11482986"/>
            <a:gd name="connsiteY0" fmla="*/ 0 h 649718"/>
            <a:gd name="connsiteX1" fmla="*/ 3341759 w 11482986"/>
            <a:gd name="connsiteY1" fmla="*/ 11906 h 649718"/>
            <a:gd name="connsiteX2" fmla="*/ 3401291 w 11482986"/>
            <a:gd name="connsiteY2" fmla="*/ 83343 h 649718"/>
            <a:gd name="connsiteX3" fmla="*/ 1805829 w 11482986"/>
            <a:gd name="connsiteY3" fmla="*/ 132972 h 649718"/>
            <a:gd name="connsiteX4" fmla="*/ 0 w 11482986"/>
            <a:gd name="connsiteY4" fmla="*/ 186609 h 649718"/>
            <a:gd name="connsiteX5" fmla="*/ 2541545 w 11482986"/>
            <a:gd name="connsiteY5" fmla="*/ 226101 h 649718"/>
            <a:gd name="connsiteX6" fmla="*/ 2584746 w 11482986"/>
            <a:gd name="connsiteY6" fmla="*/ 275961 h 649718"/>
            <a:gd name="connsiteX7" fmla="*/ 2838402 w 11482986"/>
            <a:gd name="connsiteY7" fmla="*/ 313570 h 649718"/>
            <a:gd name="connsiteX8" fmla="*/ 2057934 w 11482986"/>
            <a:gd name="connsiteY8" fmla="*/ 331371 h 649718"/>
            <a:gd name="connsiteX9" fmla="*/ 1741052 w 11482986"/>
            <a:gd name="connsiteY9" fmla="*/ 354697 h 649718"/>
            <a:gd name="connsiteX10" fmla="*/ 885133 w 11482986"/>
            <a:gd name="connsiteY10" fmla="*/ 399035 h 649718"/>
            <a:gd name="connsiteX11" fmla="*/ 10624559 w 11482986"/>
            <a:gd name="connsiteY11" fmla="*/ 444891 h 649718"/>
            <a:gd name="connsiteX12" fmla="*/ 11406434 w 11482986"/>
            <a:gd name="connsiteY12" fmla="*/ 473930 h 649718"/>
            <a:gd name="connsiteX13" fmla="*/ 8341162 w 11482986"/>
            <a:gd name="connsiteY13" fmla="*/ 502752 h 649718"/>
            <a:gd name="connsiteX14" fmla="*/ 6838293 w 11482986"/>
            <a:gd name="connsiteY14" fmla="*/ 531575 h 649718"/>
            <a:gd name="connsiteX15" fmla="*/ 7773597 w 11482986"/>
            <a:gd name="connsiteY15" fmla="*/ 578550 h 649718"/>
            <a:gd name="connsiteX16" fmla="*/ 6696730 w 11482986"/>
            <a:gd name="connsiteY16" fmla="*/ 615505 h 649718"/>
            <a:gd name="connsiteX17" fmla="*/ 6282665 w 11482986"/>
            <a:gd name="connsiteY17" fmla="*/ 635978 h 649718"/>
            <a:gd name="connsiteX18" fmla="*/ 6662340 w 11482986"/>
            <a:gd name="connsiteY18" fmla="*/ 631618 h 649718"/>
            <a:gd name="connsiteX19" fmla="*/ 6733777 w 11482986"/>
            <a:gd name="connsiteY19" fmla="*/ 640401 h 649718"/>
            <a:gd name="connsiteX20" fmla="*/ 6319676 w 11482986"/>
            <a:gd name="connsiteY20" fmla="*/ 645627 h 649718"/>
            <a:gd name="connsiteX21" fmla="*/ 5917511 w 11482986"/>
            <a:gd name="connsiteY21" fmla="*/ 644174 h 649718"/>
            <a:gd name="connsiteX22" fmla="*/ 6049795 w 11482986"/>
            <a:gd name="connsiteY22" fmla="*/ 644391 h 649718"/>
            <a:gd name="connsiteX0" fmla="*/ 2421433 w 10598378"/>
            <a:gd name="connsiteY0" fmla="*/ 0 h 649718"/>
            <a:gd name="connsiteX1" fmla="*/ 2457151 w 10598378"/>
            <a:gd name="connsiteY1" fmla="*/ 11906 h 649718"/>
            <a:gd name="connsiteX2" fmla="*/ 2516683 w 10598378"/>
            <a:gd name="connsiteY2" fmla="*/ 83343 h 649718"/>
            <a:gd name="connsiteX3" fmla="*/ 921221 w 10598378"/>
            <a:gd name="connsiteY3" fmla="*/ 132972 h 649718"/>
            <a:gd name="connsiteX4" fmla="*/ 2130648 w 10598378"/>
            <a:gd name="connsiteY4" fmla="*/ 195761 h 649718"/>
            <a:gd name="connsiteX5" fmla="*/ 1656937 w 10598378"/>
            <a:gd name="connsiteY5" fmla="*/ 226101 h 649718"/>
            <a:gd name="connsiteX6" fmla="*/ 1700138 w 10598378"/>
            <a:gd name="connsiteY6" fmla="*/ 275961 h 649718"/>
            <a:gd name="connsiteX7" fmla="*/ 1953794 w 10598378"/>
            <a:gd name="connsiteY7" fmla="*/ 313570 h 649718"/>
            <a:gd name="connsiteX8" fmla="*/ 1173326 w 10598378"/>
            <a:gd name="connsiteY8" fmla="*/ 331371 h 649718"/>
            <a:gd name="connsiteX9" fmla="*/ 856444 w 10598378"/>
            <a:gd name="connsiteY9" fmla="*/ 354697 h 649718"/>
            <a:gd name="connsiteX10" fmla="*/ 525 w 10598378"/>
            <a:gd name="connsiteY10" fmla="*/ 399035 h 649718"/>
            <a:gd name="connsiteX11" fmla="*/ 9739951 w 10598378"/>
            <a:gd name="connsiteY11" fmla="*/ 444891 h 649718"/>
            <a:gd name="connsiteX12" fmla="*/ 10521826 w 10598378"/>
            <a:gd name="connsiteY12" fmla="*/ 473930 h 649718"/>
            <a:gd name="connsiteX13" fmla="*/ 7456554 w 10598378"/>
            <a:gd name="connsiteY13" fmla="*/ 502752 h 649718"/>
            <a:gd name="connsiteX14" fmla="*/ 5953685 w 10598378"/>
            <a:gd name="connsiteY14" fmla="*/ 531575 h 649718"/>
            <a:gd name="connsiteX15" fmla="*/ 6888989 w 10598378"/>
            <a:gd name="connsiteY15" fmla="*/ 578550 h 649718"/>
            <a:gd name="connsiteX16" fmla="*/ 5812122 w 10598378"/>
            <a:gd name="connsiteY16" fmla="*/ 615505 h 649718"/>
            <a:gd name="connsiteX17" fmla="*/ 5398057 w 10598378"/>
            <a:gd name="connsiteY17" fmla="*/ 635978 h 649718"/>
            <a:gd name="connsiteX18" fmla="*/ 5777732 w 10598378"/>
            <a:gd name="connsiteY18" fmla="*/ 631618 h 649718"/>
            <a:gd name="connsiteX19" fmla="*/ 5849169 w 10598378"/>
            <a:gd name="connsiteY19" fmla="*/ 640401 h 649718"/>
            <a:gd name="connsiteX20" fmla="*/ 5435068 w 10598378"/>
            <a:gd name="connsiteY20" fmla="*/ 645627 h 649718"/>
            <a:gd name="connsiteX21" fmla="*/ 5032903 w 10598378"/>
            <a:gd name="connsiteY21" fmla="*/ 644174 h 649718"/>
            <a:gd name="connsiteX22" fmla="*/ 5165187 w 10598378"/>
            <a:gd name="connsiteY22" fmla="*/ 644391 h 649718"/>
            <a:gd name="connsiteX0" fmla="*/ 2421433 w 10598378"/>
            <a:gd name="connsiteY0" fmla="*/ 0 h 649718"/>
            <a:gd name="connsiteX1" fmla="*/ 2457151 w 10598378"/>
            <a:gd name="connsiteY1" fmla="*/ 11906 h 649718"/>
            <a:gd name="connsiteX2" fmla="*/ 2516683 w 10598378"/>
            <a:gd name="connsiteY2" fmla="*/ 83343 h 649718"/>
            <a:gd name="connsiteX3" fmla="*/ 2312865 w 10598378"/>
            <a:gd name="connsiteY3" fmla="*/ 132972 h 649718"/>
            <a:gd name="connsiteX4" fmla="*/ 2130648 w 10598378"/>
            <a:gd name="connsiteY4" fmla="*/ 195761 h 649718"/>
            <a:gd name="connsiteX5" fmla="*/ 1656937 w 10598378"/>
            <a:gd name="connsiteY5" fmla="*/ 226101 h 649718"/>
            <a:gd name="connsiteX6" fmla="*/ 1700138 w 10598378"/>
            <a:gd name="connsiteY6" fmla="*/ 275961 h 649718"/>
            <a:gd name="connsiteX7" fmla="*/ 1953794 w 10598378"/>
            <a:gd name="connsiteY7" fmla="*/ 313570 h 649718"/>
            <a:gd name="connsiteX8" fmla="*/ 1173326 w 10598378"/>
            <a:gd name="connsiteY8" fmla="*/ 331371 h 649718"/>
            <a:gd name="connsiteX9" fmla="*/ 856444 w 10598378"/>
            <a:gd name="connsiteY9" fmla="*/ 354697 h 649718"/>
            <a:gd name="connsiteX10" fmla="*/ 525 w 10598378"/>
            <a:gd name="connsiteY10" fmla="*/ 399035 h 649718"/>
            <a:gd name="connsiteX11" fmla="*/ 9739951 w 10598378"/>
            <a:gd name="connsiteY11" fmla="*/ 444891 h 649718"/>
            <a:gd name="connsiteX12" fmla="*/ 10521826 w 10598378"/>
            <a:gd name="connsiteY12" fmla="*/ 473930 h 649718"/>
            <a:gd name="connsiteX13" fmla="*/ 7456554 w 10598378"/>
            <a:gd name="connsiteY13" fmla="*/ 502752 h 649718"/>
            <a:gd name="connsiteX14" fmla="*/ 5953685 w 10598378"/>
            <a:gd name="connsiteY14" fmla="*/ 531575 h 649718"/>
            <a:gd name="connsiteX15" fmla="*/ 6888989 w 10598378"/>
            <a:gd name="connsiteY15" fmla="*/ 578550 h 649718"/>
            <a:gd name="connsiteX16" fmla="*/ 5812122 w 10598378"/>
            <a:gd name="connsiteY16" fmla="*/ 615505 h 649718"/>
            <a:gd name="connsiteX17" fmla="*/ 5398057 w 10598378"/>
            <a:gd name="connsiteY17" fmla="*/ 635978 h 649718"/>
            <a:gd name="connsiteX18" fmla="*/ 5777732 w 10598378"/>
            <a:gd name="connsiteY18" fmla="*/ 631618 h 649718"/>
            <a:gd name="connsiteX19" fmla="*/ 5849169 w 10598378"/>
            <a:gd name="connsiteY19" fmla="*/ 640401 h 649718"/>
            <a:gd name="connsiteX20" fmla="*/ 5435068 w 10598378"/>
            <a:gd name="connsiteY20" fmla="*/ 645627 h 649718"/>
            <a:gd name="connsiteX21" fmla="*/ 5032903 w 10598378"/>
            <a:gd name="connsiteY21" fmla="*/ 644174 h 649718"/>
            <a:gd name="connsiteX22" fmla="*/ 5165187 w 10598378"/>
            <a:gd name="connsiteY22" fmla="*/ 644391 h 649718"/>
            <a:gd name="connsiteX0" fmla="*/ 4742623 w 12843029"/>
            <a:gd name="connsiteY0" fmla="*/ 0 h 649718"/>
            <a:gd name="connsiteX1" fmla="*/ 4778341 w 12843029"/>
            <a:gd name="connsiteY1" fmla="*/ 11906 h 649718"/>
            <a:gd name="connsiteX2" fmla="*/ 4837873 w 12843029"/>
            <a:gd name="connsiteY2" fmla="*/ 83343 h 649718"/>
            <a:gd name="connsiteX3" fmla="*/ 4634055 w 12843029"/>
            <a:gd name="connsiteY3" fmla="*/ 132972 h 649718"/>
            <a:gd name="connsiteX4" fmla="*/ 4451838 w 12843029"/>
            <a:gd name="connsiteY4" fmla="*/ 195761 h 649718"/>
            <a:gd name="connsiteX5" fmla="*/ 3978127 w 12843029"/>
            <a:gd name="connsiteY5" fmla="*/ 226101 h 649718"/>
            <a:gd name="connsiteX6" fmla="*/ 4021328 w 12843029"/>
            <a:gd name="connsiteY6" fmla="*/ 275961 h 649718"/>
            <a:gd name="connsiteX7" fmla="*/ 4274984 w 12843029"/>
            <a:gd name="connsiteY7" fmla="*/ 313570 h 649718"/>
            <a:gd name="connsiteX8" fmla="*/ 3494516 w 12843029"/>
            <a:gd name="connsiteY8" fmla="*/ 331371 h 649718"/>
            <a:gd name="connsiteX9" fmla="*/ 3177634 w 12843029"/>
            <a:gd name="connsiteY9" fmla="*/ 354697 h 649718"/>
            <a:gd name="connsiteX10" fmla="*/ 2321715 w 12843029"/>
            <a:gd name="connsiteY10" fmla="*/ 399035 h 649718"/>
            <a:gd name="connsiteX11" fmla="*/ 0 w 12843029"/>
            <a:gd name="connsiteY11" fmla="*/ 444891 h 649718"/>
            <a:gd name="connsiteX12" fmla="*/ 12843016 w 12843029"/>
            <a:gd name="connsiteY12" fmla="*/ 473930 h 649718"/>
            <a:gd name="connsiteX13" fmla="*/ 9777744 w 12843029"/>
            <a:gd name="connsiteY13" fmla="*/ 502752 h 649718"/>
            <a:gd name="connsiteX14" fmla="*/ 8274875 w 12843029"/>
            <a:gd name="connsiteY14" fmla="*/ 531575 h 649718"/>
            <a:gd name="connsiteX15" fmla="*/ 9210179 w 12843029"/>
            <a:gd name="connsiteY15" fmla="*/ 578550 h 649718"/>
            <a:gd name="connsiteX16" fmla="*/ 8133312 w 12843029"/>
            <a:gd name="connsiteY16" fmla="*/ 615505 h 649718"/>
            <a:gd name="connsiteX17" fmla="*/ 7719247 w 12843029"/>
            <a:gd name="connsiteY17" fmla="*/ 635978 h 649718"/>
            <a:gd name="connsiteX18" fmla="*/ 8098922 w 12843029"/>
            <a:gd name="connsiteY18" fmla="*/ 631618 h 649718"/>
            <a:gd name="connsiteX19" fmla="*/ 8170359 w 12843029"/>
            <a:gd name="connsiteY19" fmla="*/ 640401 h 649718"/>
            <a:gd name="connsiteX20" fmla="*/ 7756258 w 12843029"/>
            <a:gd name="connsiteY20" fmla="*/ 645627 h 649718"/>
            <a:gd name="connsiteX21" fmla="*/ 7354093 w 12843029"/>
            <a:gd name="connsiteY21" fmla="*/ 644174 h 649718"/>
            <a:gd name="connsiteX22" fmla="*/ 7486377 w 12843029"/>
            <a:gd name="connsiteY22" fmla="*/ 644391 h 649718"/>
            <a:gd name="connsiteX0" fmla="*/ 2655138 w 10755544"/>
            <a:gd name="connsiteY0" fmla="*/ 0 h 649718"/>
            <a:gd name="connsiteX1" fmla="*/ 2690856 w 10755544"/>
            <a:gd name="connsiteY1" fmla="*/ 11906 h 649718"/>
            <a:gd name="connsiteX2" fmla="*/ 2750388 w 10755544"/>
            <a:gd name="connsiteY2" fmla="*/ 83343 h 649718"/>
            <a:gd name="connsiteX3" fmla="*/ 2546570 w 10755544"/>
            <a:gd name="connsiteY3" fmla="*/ 132972 h 649718"/>
            <a:gd name="connsiteX4" fmla="*/ 2364353 w 10755544"/>
            <a:gd name="connsiteY4" fmla="*/ 195761 h 649718"/>
            <a:gd name="connsiteX5" fmla="*/ 1890642 w 10755544"/>
            <a:gd name="connsiteY5" fmla="*/ 226101 h 649718"/>
            <a:gd name="connsiteX6" fmla="*/ 1933843 w 10755544"/>
            <a:gd name="connsiteY6" fmla="*/ 275961 h 649718"/>
            <a:gd name="connsiteX7" fmla="*/ 2187499 w 10755544"/>
            <a:gd name="connsiteY7" fmla="*/ 313570 h 649718"/>
            <a:gd name="connsiteX8" fmla="*/ 1407031 w 10755544"/>
            <a:gd name="connsiteY8" fmla="*/ 331371 h 649718"/>
            <a:gd name="connsiteX9" fmla="*/ 1090149 w 10755544"/>
            <a:gd name="connsiteY9" fmla="*/ 354697 h 649718"/>
            <a:gd name="connsiteX10" fmla="*/ 234230 w 10755544"/>
            <a:gd name="connsiteY10" fmla="*/ 399035 h 649718"/>
            <a:gd name="connsiteX11" fmla="*/ 0 w 10755544"/>
            <a:gd name="connsiteY11" fmla="*/ 444891 h 649718"/>
            <a:gd name="connsiteX12" fmla="*/ 10755531 w 10755544"/>
            <a:gd name="connsiteY12" fmla="*/ 473930 h 649718"/>
            <a:gd name="connsiteX13" fmla="*/ 7690259 w 10755544"/>
            <a:gd name="connsiteY13" fmla="*/ 502752 h 649718"/>
            <a:gd name="connsiteX14" fmla="*/ 6187390 w 10755544"/>
            <a:gd name="connsiteY14" fmla="*/ 531575 h 649718"/>
            <a:gd name="connsiteX15" fmla="*/ 7122694 w 10755544"/>
            <a:gd name="connsiteY15" fmla="*/ 578550 h 649718"/>
            <a:gd name="connsiteX16" fmla="*/ 6045827 w 10755544"/>
            <a:gd name="connsiteY16" fmla="*/ 615505 h 649718"/>
            <a:gd name="connsiteX17" fmla="*/ 5631762 w 10755544"/>
            <a:gd name="connsiteY17" fmla="*/ 635978 h 649718"/>
            <a:gd name="connsiteX18" fmla="*/ 6011437 w 10755544"/>
            <a:gd name="connsiteY18" fmla="*/ 631618 h 649718"/>
            <a:gd name="connsiteX19" fmla="*/ 6082874 w 10755544"/>
            <a:gd name="connsiteY19" fmla="*/ 640401 h 649718"/>
            <a:gd name="connsiteX20" fmla="*/ 5668773 w 10755544"/>
            <a:gd name="connsiteY20" fmla="*/ 645627 h 649718"/>
            <a:gd name="connsiteX21" fmla="*/ 5266608 w 10755544"/>
            <a:gd name="connsiteY21" fmla="*/ 644174 h 649718"/>
            <a:gd name="connsiteX22" fmla="*/ 5398892 w 10755544"/>
            <a:gd name="connsiteY22" fmla="*/ 644391 h 649718"/>
            <a:gd name="connsiteX0" fmla="*/ 3148574 w 11249430"/>
            <a:gd name="connsiteY0" fmla="*/ 0 h 649718"/>
            <a:gd name="connsiteX1" fmla="*/ 3184292 w 11249430"/>
            <a:gd name="connsiteY1" fmla="*/ 11906 h 649718"/>
            <a:gd name="connsiteX2" fmla="*/ 3243824 w 11249430"/>
            <a:gd name="connsiteY2" fmla="*/ 83343 h 649718"/>
            <a:gd name="connsiteX3" fmla="*/ 3040006 w 11249430"/>
            <a:gd name="connsiteY3" fmla="*/ 132972 h 649718"/>
            <a:gd name="connsiteX4" fmla="*/ 2857789 w 11249430"/>
            <a:gd name="connsiteY4" fmla="*/ 195761 h 649718"/>
            <a:gd name="connsiteX5" fmla="*/ 2384078 w 11249430"/>
            <a:gd name="connsiteY5" fmla="*/ 226101 h 649718"/>
            <a:gd name="connsiteX6" fmla="*/ 2427279 w 11249430"/>
            <a:gd name="connsiteY6" fmla="*/ 275961 h 649718"/>
            <a:gd name="connsiteX7" fmla="*/ 2680935 w 11249430"/>
            <a:gd name="connsiteY7" fmla="*/ 313570 h 649718"/>
            <a:gd name="connsiteX8" fmla="*/ 1900467 w 11249430"/>
            <a:gd name="connsiteY8" fmla="*/ 331371 h 649718"/>
            <a:gd name="connsiteX9" fmla="*/ 1583585 w 11249430"/>
            <a:gd name="connsiteY9" fmla="*/ 354697 h 649718"/>
            <a:gd name="connsiteX10" fmla="*/ 727666 w 11249430"/>
            <a:gd name="connsiteY10" fmla="*/ 399035 h 649718"/>
            <a:gd name="connsiteX11" fmla="*/ 493436 w 11249430"/>
            <a:gd name="connsiteY11" fmla="*/ 444891 h 649718"/>
            <a:gd name="connsiteX12" fmla="*/ 11248967 w 11249430"/>
            <a:gd name="connsiteY12" fmla="*/ 473930 h 649718"/>
            <a:gd name="connsiteX13" fmla="*/ 0 w 11249430"/>
            <a:gd name="connsiteY13" fmla="*/ 470710 h 649718"/>
            <a:gd name="connsiteX14" fmla="*/ 8183695 w 11249430"/>
            <a:gd name="connsiteY14" fmla="*/ 502752 h 649718"/>
            <a:gd name="connsiteX15" fmla="*/ 6680826 w 11249430"/>
            <a:gd name="connsiteY15" fmla="*/ 531575 h 649718"/>
            <a:gd name="connsiteX16" fmla="*/ 7616130 w 11249430"/>
            <a:gd name="connsiteY16" fmla="*/ 578550 h 649718"/>
            <a:gd name="connsiteX17" fmla="*/ 6539263 w 11249430"/>
            <a:gd name="connsiteY17" fmla="*/ 615505 h 649718"/>
            <a:gd name="connsiteX18" fmla="*/ 6125198 w 11249430"/>
            <a:gd name="connsiteY18" fmla="*/ 635978 h 649718"/>
            <a:gd name="connsiteX19" fmla="*/ 6504873 w 11249430"/>
            <a:gd name="connsiteY19" fmla="*/ 631618 h 649718"/>
            <a:gd name="connsiteX20" fmla="*/ 6576310 w 11249430"/>
            <a:gd name="connsiteY20" fmla="*/ 640401 h 649718"/>
            <a:gd name="connsiteX21" fmla="*/ 6162209 w 11249430"/>
            <a:gd name="connsiteY21" fmla="*/ 645627 h 649718"/>
            <a:gd name="connsiteX22" fmla="*/ 5760044 w 11249430"/>
            <a:gd name="connsiteY22" fmla="*/ 644174 h 649718"/>
            <a:gd name="connsiteX23" fmla="*/ 5892328 w 11249430"/>
            <a:gd name="connsiteY23" fmla="*/ 644391 h 649718"/>
            <a:gd name="connsiteX0" fmla="*/ 3314890 w 11415746"/>
            <a:gd name="connsiteY0" fmla="*/ 0 h 649718"/>
            <a:gd name="connsiteX1" fmla="*/ 3350608 w 11415746"/>
            <a:gd name="connsiteY1" fmla="*/ 11906 h 649718"/>
            <a:gd name="connsiteX2" fmla="*/ 3410140 w 11415746"/>
            <a:gd name="connsiteY2" fmla="*/ 83343 h 649718"/>
            <a:gd name="connsiteX3" fmla="*/ 3206322 w 11415746"/>
            <a:gd name="connsiteY3" fmla="*/ 132972 h 649718"/>
            <a:gd name="connsiteX4" fmla="*/ 3024105 w 11415746"/>
            <a:gd name="connsiteY4" fmla="*/ 195761 h 649718"/>
            <a:gd name="connsiteX5" fmla="*/ 2550394 w 11415746"/>
            <a:gd name="connsiteY5" fmla="*/ 226101 h 649718"/>
            <a:gd name="connsiteX6" fmla="*/ 2593595 w 11415746"/>
            <a:gd name="connsiteY6" fmla="*/ 275961 h 649718"/>
            <a:gd name="connsiteX7" fmla="*/ 2847251 w 11415746"/>
            <a:gd name="connsiteY7" fmla="*/ 313570 h 649718"/>
            <a:gd name="connsiteX8" fmla="*/ 2066783 w 11415746"/>
            <a:gd name="connsiteY8" fmla="*/ 331371 h 649718"/>
            <a:gd name="connsiteX9" fmla="*/ 1749901 w 11415746"/>
            <a:gd name="connsiteY9" fmla="*/ 354697 h 649718"/>
            <a:gd name="connsiteX10" fmla="*/ 893982 w 11415746"/>
            <a:gd name="connsiteY10" fmla="*/ 399035 h 649718"/>
            <a:gd name="connsiteX11" fmla="*/ 659752 w 11415746"/>
            <a:gd name="connsiteY11" fmla="*/ 444891 h 649718"/>
            <a:gd name="connsiteX12" fmla="*/ 11415283 w 11415746"/>
            <a:gd name="connsiteY12" fmla="*/ 473930 h 649718"/>
            <a:gd name="connsiteX13" fmla="*/ 166316 w 11415746"/>
            <a:gd name="connsiteY13" fmla="*/ 470710 h 649718"/>
            <a:gd name="connsiteX14" fmla="*/ 0 w 11415746"/>
            <a:gd name="connsiteY14" fmla="*/ 502752 h 649718"/>
            <a:gd name="connsiteX15" fmla="*/ 6847142 w 11415746"/>
            <a:gd name="connsiteY15" fmla="*/ 531575 h 649718"/>
            <a:gd name="connsiteX16" fmla="*/ 7782446 w 11415746"/>
            <a:gd name="connsiteY16" fmla="*/ 578550 h 649718"/>
            <a:gd name="connsiteX17" fmla="*/ 6705579 w 11415746"/>
            <a:gd name="connsiteY17" fmla="*/ 615505 h 649718"/>
            <a:gd name="connsiteX18" fmla="*/ 6291514 w 11415746"/>
            <a:gd name="connsiteY18" fmla="*/ 635978 h 649718"/>
            <a:gd name="connsiteX19" fmla="*/ 6671189 w 11415746"/>
            <a:gd name="connsiteY19" fmla="*/ 631618 h 649718"/>
            <a:gd name="connsiteX20" fmla="*/ 6742626 w 11415746"/>
            <a:gd name="connsiteY20" fmla="*/ 640401 h 649718"/>
            <a:gd name="connsiteX21" fmla="*/ 6328525 w 11415746"/>
            <a:gd name="connsiteY21" fmla="*/ 645627 h 649718"/>
            <a:gd name="connsiteX22" fmla="*/ 5926360 w 11415746"/>
            <a:gd name="connsiteY22" fmla="*/ 644174 h 649718"/>
            <a:gd name="connsiteX23" fmla="*/ 6058644 w 11415746"/>
            <a:gd name="connsiteY23" fmla="*/ 644391 h 649718"/>
            <a:gd name="connsiteX0" fmla="*/ 3314890 w 7782439"/>
            <a:gd name="connsiteY0" fmla="*/ 0 h 649718"/>
            <a:gd name="connsiteX1" fmla="*/ 3350608 w 7782439"/>
            <a:gd name="connsiteY1" fmla="*/ 11906 h 649718"/>
            <a:gd name="connsiteX2" fmla="*/ 3410140 w 7782439"/>
            <a:gd name="connsiteY2" fmla="*/ 83343 h 649718"/>
            <a:gd name="connsiteX3" fmla="*/ 3206322 w 7782439"/>
            <a:gd name="connsiteY3" fmla="*/ 132972 h 649718"/>
            <a:gd name="connsiteX4" fmla="*/ 3024105 w 7782439"/>
            <a:gd name="connsiteY4" fmla="*/ 195761 h 649718"/>
            <a:gd name="connsiteX5" fmla="*/ 2550394 w 7782439"/>
            <a:gd name="connsiteY5" fmla="*/ 226101 h 649718"/>
            <a:gd name="connsiteX6" fmla="*/ 2593595 w 7782439"/>
            <a:gd name="connsiteY6" fmla="*/ 275961 h 649718"/>
            <a:gd name="connsiteX7" fmla="*/ 2847251 w 7782439"/>
            <a:gd name="connsiteY7" fmla="*/ 313570 h 649718"/>
            <a:gd name="connsiteX8" fmla="*/ 2066783 w 7782439"/>
            <a:gd name="connsiteY8" fmla="*/ 331371 h 649718"/>
            <a:gd name="connsiteX9" fmla="*/ 1749901 w 7782439"/>
            <a:gd name="connsiteY9" fmla="*/ 354697 h 649718"/>
            <a:gd name="connsiteX10" fmla="*/ 893982 w 7782439"/>
            <a:gd name="connsiteY10" fmla="*/ 399035 h 649718"/>
            <a:gd name="connsiteX11" fmla="*/ 659752 w 7782439"/>
            <a:gd name="connsiteY11" fmla="*/ 444891 h 649718"/>
            <a:gd name="connsiteX12" fmla="*/ 49989 w 7782439"/>
            <a:gd name="connsiteY12" fmla="*/ 473930 h 649718"/>
            <a:gd name="connsiteX13" fmla="*/ 166316 w 7782439"/>
            <a:gd name="connsiteY13" fmla="*/ 470710 h 649718"/>
            <a:gd name="connsiteX14" fmla="*/ 0 w 7782439"/>
            <a:gd name="connsiteY14" fmla="*/ 502752 h 649718"/>
            <a:gd name="connsiteX15" fmla="*/ 6847142 w 7782439"/>
            <a:gd name="connsiteY15" fmla="*/ 531575 h 649718"/>
            <a:gd name="connsiteX16" fmla="*/ 7782446 w 7782439"/>
            <a:gd name="connsiteY16" fmla="*/ 578550 h 649718"/>
            <a:gd name="connsiteX17" fmla="*/ 6705579 w 7782439"/>
            <a:gd name="connsiteY17" fmla="*/ 615505 h 649718"/>
            <a:gd name="connsiteX18" fmla="*/ 6291514 w 7782439"/>
            <a:gd name="connsiteY18" fmla="*/ 635978 h 649718"/>
            <a:gd name="connsiteX19" fmla="*/ 6671189 w 7782439"/>
            <a:gd name="connsiteY19" fmla="*/ 631618 h 649718"/>
            <a:gd name="connsiteX20" fmla="*/ 6742626 w 7782439"/>
            <a:gd name="connsiteY20" fmla="*/ 640401 h 649718"/>
            <a:gd name="connsiteX21" fmla="*/ 6328525 w 7782439"/>
            <a:gd name="connsiteY21" fmla="*/ 645627 h 649718"/>
            <a:gd name="connsiteX22" fmla="*/ 5926360 w 7782439"/>
            <a:gd name="connsiteY22" fmla="*/ 644174 h 649718"/>
            <a:gd name="connsiteX23" fmla="*/ 6058644 w 7782439"/>
            <a:gd name="connsiteY23" fmla="*/ 644391 h 649718"/>
            <a:gd name="connsiteX0" fmla="*/ 3314890 w 7782439"/>
            <a:gd name="connsiteY0" fmla="*/ 0 h 649718"/>
            <a:gd name="connsiteX1" fmla="*/ 3350608 w 7782439"/>
            <a:gd name="connsiteY1" fmla="*/ 11906 h 649718"/>
            <a:gd name="connsiteX2" fmla="*/ 3410140 w 7782439"/>
            <a:gd name="connsiteY2" fmla="*/ 83343 h 649718"/>
            <a:gd name="connsiteX3" fmla="*/ 3206322 w 7782439"/>
            <a:gd name="connsiteY3" fmla="*/ 132972 h 649718"/>
            <a:gd name="connsiteX4" fmla="*/ 3024105 w 7782439"/>
            <a:gd name="connsiteY4" fmla="*/ 195761 h 649718"/>
            <a:gd name="connsiteX5" fmla="*/ 2550394 w 7782439"/>
            <a:gd name="connsiteY5" fmla="*/ 226101 h 649718"/>
            <a:gd name="connsiteX6" fmla="*/ 2593595 w 7782439"/>
            <a:gd name="connsiteY6" fmla="*/ 275961 h 649718"/>
            <a:gd name="connsiteX7" fmla="*/ 2847251 w 7782439"/>
            <a:gd name="connsiteY7" fmla="*/ 313570 h 649718"/>
            <a:gd name="connsiteX8" fmla="*/ 2066783 w 7782439"/>
            <a:gd name="connsiteY8" fmla="*/ 331371 h 649718"/>
            <a:gd name="connsiteX9" fmla="*/ 1749901 w 7782439"/>
            <a:gd name="connsiteY9" fmla="*/ 354697 h 649718"/>
            <a:gd name="connsiteX10" fmla="*/ 893982 w 7782439"/>
            <a:gd name="connsiteY10" fmla="*/ 399035 h 649718"/>
            <a:gd name="connsiteX11" fmla="*/ 659752 w 7782439"/>
            <a:gd name="connsiteY11" fmla="*/ 444891 h 649718"/>
            <a:gd name="connsiteX12" fmla="*/ 49989 w 7782439"/>
            <a:gd name="connsiteY12" fmla="*/ 473930 h 649718"/>
            <a:gd name="connsiteX13" fmla="*/ 166316 w 7782439"/>
            <a:gd name="connsiteY13" fmla="*/ 470710 h 649718"/>
            <a:gd name="connsiteX14" fmla="*/ 0 w 7782439"/>
            <a:gd name="connsiteY14" fmla="*/ 502752 h 649718"/>
            <a:gd name="connsiteX15" fmla="*/ 352658 w 7782439"/>
            <a:gd name="connsiteY15" fmla="*/ 572758 h 649718"/>
            <a:gd name="connsiteX16" fmla="*/ 7782446 w 7782439"/>
            <a:gd name="connsiteY16" fmla="*/ 578550 h 649718"/>
            <a:gd name="connsiteX17" fmla="*/ 6705579 w 7782439"/>
            <a:gd name="connsiteY17" fmla="*/ 615505 h 649718"/>
            <a:gd name="connsiteX18" fmla="*/ 6291514 w 7782439"/>
            <a:gd name="connsiteY18" fmla="*/ 635978 h 649718"/>
            <a:gd name="connsiteX19" fmla="*/ 6671189 w 7782439"/>
            <a:gd name="connsiteY19" fmla="*/ 631618 h 649718"/>
            <a:gd name="connsiteX20" fmla="*/ 6742626 w 7782439"/>
            <a:gd name="connsiteY20" fmla="*/ 640401 h 649718"/>
            <a:gd name="connsiteX21" fmla="*/ 6328525 w 7782439"/>
            <a:gd name="connsiteY21" fmla="*/ 645627 h 649718"/>
            <a:gd name="connsiteX22" fmla="*/ 5926360 w 7782439"/>
            <a:gd name="connsiteY22" fmla="*/ 644174 h 649718"/>
            <a:gd name="connsiteX23" fmla="*/ 6058644 w 7782439"/>
            <a:gd name="connsiteY23" fmla="*/ 644391 h 649718"/>
            <a:gd name="connsiteX0" fmla="*/ 3314890 w 6742615"/>
            <a:gd name="connsiteY0" fmla="*/ 0 h 649718"/>
            <a:gd name="connsiteX1" fmla="*/ 3350608 w 6742615"/>
            <a:gd name="connsiteY1" fmla="*/ 11906 h 649718"/>
            <a:gd name="connsiteX2" fmla="*/ 3410140 w 6742615"/>
            <a:gd name="connsiteY2" fmla="*/ 83343 h 649718"/>
            <a:gd name="connsiteX3" fmla="*/ 3206322 w 6742615"/>
            <a:gd name="connsiteY3" fmla="*/ 132972 h 649718"/>
            <a:gd name="connsiteX4" fmla="*/ 3024105 w 6742615"/>
            <a:gd name="connsiteY4" fmla="*/ 195761 h 649718"/>
            <a:gd name="connsiteX5" fmla="*/ 2550394 w 6742615"/>
            <a:gd name="connsiteY5" fmla="*/ 226101 h 649718"/>
            <a:gd name="connsiteX6" fmla="*/ 2593595 w 6742615"/>
            <a:gd name="connsiteY6" fmla="*/ 275961 h 649718"/>
            <a:gd name="connsiteX7" fmla="*/ 2847251 w 6742615"/>
            <a:gd name="connsiteY7" fmla="*/ 313570 h 649718"/>
            <a:gd name="connsiteX8" fmla="*/ 2066783 w 6742615"/>
            <a:gd name="connsiteY8" fmla="*/ 331371 h 649718"/>
            <a:gd name="connsiteX9" fmla="*/ 1749901 w 6742615"/>
            <a:gd name="connsiteY9" fmla="*/ 354697 h 649718"/>
            <a:gd name="connsiteX10" fmla="*/ 893982 w 6742615"/>
            <a:gd name="connsiteY10" fmla="*/ 399035 h 649718"/>
            <a:gd name="connsiteX11" fmla="*/ 659752 w 6742615"/>
            <a:gd name="connsiteY11" fmla="*/ 444891 h 649718"/>
            <a:gd name="connsiteX12" fmla="*/ 49989 w 6742615"/>
            <a:gd name="connsiteY12" fmla="*/ 473930 h 649718"/>
            <a:gd name="connsiteX13" fmla="*/ 166316 w 6742615"/>
            <a:gd name="connsiteY13" fmla="*/ 470710 h 649718"/>
            <a:gd name="connsiteX14" fmla="*/ 0 w 6742615"/>
            <a:gd name="connsiteY14" fmla="*/ 502752 h 649718"/>
            <a:gd name="connsiteX15" fmla="*/ 352658 w 6742615"/>
            <a:gd name="connsiteY15" fmla="*/ 572758 h 649718"/>
            <a:gd name="connsiteX16" fmla="*/ 3375489 w 6742615"/>
            <a:gd name="connsiteY16" fmla="*/ 596853 h 649718"/>
            <a:gd name="connsiteX17" fmla="*/ 6705579 w 6742615"/>
            <a:gd name="connsiteY17" fmla="*/ 615505 h 649718"/>
            <a:gd name="connsiteX18" fmla="*/ 6291514 w 6742615"/>
            <a:gd name="connsiteY18" fmla="*/ 635978 h 649718"/>
            <a:gd name="connsiteX19" fmla="*/ 6671189 w 6742615"/>
            <a:gd name="connsiteY19" fmla="*/ 631618 h 649718"/>
            <a:gd name="connsiteX20" fmla="*/ 6742626 w 6742615"/>
            <a:gd name="connsiteY20" fmla="*/ 640401 h 649718"/>
            <a:gd name="connsiteX21" fmla="*/ 6328525 w 6742615"/>
            <a:gd name="connsiteY21" fmla="*/ 645627 h 649718"/>
            <a:gd name="connsiteX22" fmla="*/ 5926360 w 6742615"/>
            <a:gd name="connsiteY22" fmla="*/ 644174 h 649718"/>
            <a:gd name="connsiteX23" fmla="*/ 6058644 w 6742615"/>
            <a:gd name="connsiteY23" fmla="*/ 644391 h 649718"/>
            <a:gd name="connsiteX0" fmla="*/ 3314890 w 6742615"/>
            <a:gd name="connsiteY0" fmla="*/ 0 h 649718"/>
            <a:gd name="connsiteX1" fmla="*/ 3350608 w 6742615"/>
            <a:gd name="connsiteY1" fmla="*/ 11906 h 649718"/>
            <a:gd name="connsiteX2" fmla="*/ 3410140 w 6742615"/>
            <a:gd name="connsiteY2" fmla="*/ 83343 h 649718"/>
            <a:gd name="connsiteX3" fmla="*/ 3206322 w 6742615"/>
            <a:gd name="connsiteY3" fmla="*/ 132972 h 649718"/>
            <a:gd name="connsiteX4" fmla="*/ 3024105 w 6742615"/>
            <a:gd name="connsiteY4" fmla="*/ 195761 h 649718"/>
            <a:gd name="connsiteX5" fmla="*/ 2550394 w 6742615"/>
            <a:gd name="connsiteY5" fmla="*/ 226101 h 649718"/>
            <a:gd name="connsiteX6" fmla="*/ 2593595 w 6742615"/>
            <a:gd name="connsiteY6" fmla="*/ 275961 h 649718"/>
            <a:gd name="connsiteX7" fmla="*/ 2847251 w 6742615"/>
            <a:gd name="connsiteY7" fmla="*/ 313570 h 649718"/>
            <a:gd name="connsiteX8" fmla="*/ 2066783 w 6742615"/>
            <a:gd name="connsiteY8" fmla="*/ 331371 h 649718"/>
            <a:gd name="connsiteX9" fmla="*/ 1749901 w 6742615"/>
            <a:gd name="connsiteY9" fmla="*/ 354697 h 649718"/>
            <a:gd name="connsiteX10" fmla="*/ 893982 w 6742615"/>
            <a:gd name="connsiteY10" fmla="*/ 399035 h 649718"/>
            <a:gd name="connsiteX11" fmla="*/ 659752 w 6742615"/>
            <a:gd name="connsiteY11" fmla="*/ 444891 h 649718"/>
            <a:gd name="connsiteX12" fmla="*/ 49989 w 6742615"/>
            <a:gd name="connsiteY12" fmla="*/ 473930 h 649718"/>
            <a:gd name="connsiteX13" fmla="*/ 166316 w 6742615"/>
            <a:gd name="connsiteY13" fmla="*/ 470710 h 649718"/>
            <a:gd name="connsiteX14" fmla="*/ 0 w 6742615"/>
            <a:gd name="connsiteY14" fmla="*/ 502752 h 649718"/>
            <a:gd name="connsiteX15" fmla="*/ 352658 w 6742615"/>
            <a:gd name="connsiteY15" fmla="*/ 572758 h 649718"/>
            <a:gd name="connsiteX16" fmla="*/ 3375489 w 6742615"/>
            <a:gd name="connsiteY16" fmla="*/ 596853 h 649718"/>
            <a:gd name="connsiteX17" fmla="*/ 6705579 w 6742615"/>
            <a:gd name="connsiteY17" fmla="*/ 615505 h 649718"/>
            <a:gd name="connsiteX18" fmla="*/ 6291514 w 6742615"/>
            <a:gd name="connsiteY18" fmla="*/ 635978 h 649718"/>
            <a:gd name="connsiteX19" fmla="*/ 5279519 w 6742615"/>
            <a:gd name="connsiteY19" fmla="*/ 631618 h 649718"/>
            <a:gd name="connsiteX20" fmla="*/ 6742626 w 6742615"/>
            <a:gd name="connsiteY20" fmla="*/ 640401 h 649718"/>
            <a:gd name="connsiteX21" fmla="*/ 6328525 w 6742615"/>
            <a:gd name="connsiteY21" fmla="*/ 645627 h 649718"/>
            <a:gd name="connsiteX22" fmla="*/ 5926360 w 6742615"/>
            <a:gd name="connsiteY22" fmla="*/ 644174 h 649718"/>
            <a:gd name="connsiteX23" fmla="*/ 6058644 w 6742615"/>
            <a:gd name="connsiteY23" fmla="*/ 644391 h 649718"/>
            <a:gd name="connsiteX0" fmla="*/ 3314890 w 6742615"/>
            <a:gd name="connsiteY0" fmla="*/ 0 h 649718"/>
            <a:gd name="connsiteX1" fmla="*/ 3350608 w 6742615"/>
            <a:gd name="connsiteY1" fmla="*/ 11906 h 649718"/>
            <a:gd name="connsiteX2" fmla="*/ 3410140 w 6742615"/>
            <a:gd name="connsiteY2" fmla="*/ 83343 h 649718"/>
            <a:gd name="connsiteX3" fmla="*/ 3206322 w 6742615"/>
            <a:gd name="connsiteY3" fmla="*/ 132972 h 649718"/>
            <a:gd name="connsiteX4" fmla="*/ 3024105 w 6742615"/>
            <a:gd name="connsiteY4" fmla="*/ 195761 h 649718"/>
            <a:gd name="connsiteX5" fmla="*/ 2550394 w 6742615"/>
            <a:gd name="connsiteY5" fmla="*/ 226101 h 649718"/>
            <a:gd name="connsiteX6" fmla="*/ 2593595 w 6742615"/>
            <a:gd name="connsiteY6" fmla="*/ 275961 h 649718"/>
            <a:gd name="connsiteX7" fmla="*/ 2847251 w 6742615"/>
            <a:gd name="connsiteY7" fmla="*/ 313570 h 649718"/>
            <a:gd name="connsiteX8" fmla="*/ 2066783 w 6742615"/>
            <a:gd name="connsiteY8" fmla="*/ 331371 h 649718"/>
            <a:gd name="connsiteX9" fmla="*/ 1749901 w 6742615"/>
            <a:gd name="connsiteY9" fmla="*/ 354697 h 649718"/>
            <a:gd name="connsiteX10" fmla="*/ 893982 w 6742615"/>
            <a:gd name="connsiteY10" fmla="*/ 399035 h 649718"/>
            <a:gd name="connsiteX11" fmla="*/ 659752 w 6742615"/>
            <a:gd name="connsiteY11" fmla="*/ 444891 h 649718"/>
            <a:gd name="connsiteX12" fmla="*/ 49989 w 6742615"/>
            <a:gd name="connsiteY12" fmla="*/ 473930 h 649718"/>
            <a:gd name="connsiteX13" fmla="*/ 166316 w 6742615"/>
            <a:gd name="connsiteY13" fmla="*/ 470710 h 649718"/>
            <a:gd name="connsiteX14" fmla="*/ 0 w 6742615"/>
            <a:gd name="connsiteY14" fmla="*/ 502752 h 649718"/>
            <a:gd name="connsiteX15" fmla="*/ 352658 w 6742615"/>
            <a:gd name="connsiteY15" fmla="*/ 572758 h 649718"/>
            <a:gd name="connsiteX16" fmla="*/ 3375489 w 6742615"/>
            <a:gd name="connsiteY16" fmla="*/ 596853 h 649718"/>
            <a:gd name="connsiteX17" fmla="*/ 5545850 w 6742615"/>
            <a:gd name="connsiteY17" fmla="*/ 615505 h 649718"/>
            <a:gd name="connsiteX18" fmla="*/ 6291514 w 6742615"/>
            <a:gd name="connsiteY18" fmla="*/ 635978 h 649718"/>
            <a:gd name="connsiteX19" fmla="*/ 5279519 w 6742615"/>
            <a:gd name="connsiteY19" fmla="*/ 631618 h 649718"/>
            <a:gd name="connsiteX20" fmla="*/ 6742626 w 6742615"/>
            <a:gd name="connsiteY20" fmla="*/ 640401 h 649718"/>
            <a:gd name="connsiteX21" fmla="*/ 6328525 w 6742615"/>
            <a:gd name="connsiteY21" fmla="*/ 645627 h 649718"/>
            <a:gd name="connsiteX22" fmla="*/ 5926360 w 6742615"/>
            <a:gd name="connsiteY22" fmla="*/ 644174 h 649718"/>
            <a:gd name="connsiteX23" fmla="*/ 6058644 w 6742615"/>
            <a:gd name="connsiteY23" fmla="*/ 644391 h 649718"/>
            <a:gd name="connsiteX0" fmla="*/ 3314890 w 11752916"/>
            <a:gd name="connsiteY0" fmla="*/ 0 h 1076661"/>
            <a:gd name="connsiteX1" fmla="*/ 3350608 w 11752916"/>
            <a:gd name="connsiteY1" fmla="*/ 11906 h 1076661"/>
            <a:gd name="connsiteX2" fmla="*/ 3410140 w 11752916"/>
            <a:gd name="connsiteY2" fmla="*/ 83343 h 1076661"/>
            <a:gd name="connsiteX3" fmla="*/ 3206322 w 11752916"/>
            <a:gd name="connsiteY3" fmla="*/ 132972 h 1076661"/>
            <a:gd name="connsiteX4" fmla="*/ 3024105 w 11752916"/>
            <a:gd name="connsiteY4" fmla="*/ 195761 h 1076661"/>
            <a:gd name="connsiteX5" fmla="*/ 2550394 w 11752916"/>
            <a:gd name="connsiteY5" fmla="*/ 226101 h 1076661"/>
            <a:gd name="connsiteX6" fmla="*/ 2593595 w 11752916"/>
            <a:gd name="connsiteY6" fmla="*/ 275961 h 1076661"/>
            <a:gd name="connsiteX7" fmla="*/ 2847251 w 11752916"/>
            <a:gd name="connsiteY7" fmla="*/ 313570 h 1076661"/>
            <a:gd name="connsiteX8" fmla="*/ 2066783 w 11752916"/>
            <a:gd name="connsiteY8" fmla="*/ 331371 h 1076661"/>
            <a:gd name="connsiteX9" fmla="*/ 1749901 w 11752916"/>
            <a:gd name="connsiteY9" fmla="*/ 354697 h 1076661"/>
            <a:gd name="connsiteX10" fmla="*/ 893982 w 11752916"/>
            <a:gd name="connsiteY10" fmla="*/ 399035 h 1076661"/>
            <a:gd name="connsiteX11" fmla="*/ 659752 w 11752916"/>
            <a:gd name="connsiteY11" fmla="*/ 444891 h 1076661"/>
            <a:gd name="connsiteX12" fmla="*/ 49989 w 11752916"/>
            <a:gd name="connsiteY12" fmla="*/ 473930 h 1076661"/>
            <a:gd name="connsiteX13" fmla="*/ 166316 w 11752916"/>
            <a:gd name="connsiteY13" fmla="*/ 470710 h 1076661"/>
            <a:gd name="connsiteX14" fmla="*/ 0 w 11752916"/>
            <a:gd name="connsiteY14" fmla="*/ 502752 h 1076661"/>
            <a:gd name="connsiteX15" fmla="*/ 352658 w 11752916"/>
            <a:gd name="connsiteY15" fmla="*/ 572758 h 1076661"/>
            <a:gd name="connsiteX16" fmla="*/ 3375489 w 11752916"/>
            <a:gd name="connsiteY16" fmla="*/ 596853 h 1076661"/>
            <a:gd name="connsiteX17" fmla="*/ 5545850 w 11752916"/>
            <a:gd name="connsiteY17" fmla="*/ 615505 h 1076661"/>
            <a:gd name="connsiteX18" fmla="*/ 6291514 w 11752916"/>
            <a:gd name="connsiteY18" fmla="*/ 635978 h 1076661"/>
            <a:gd name="connsiteX19" fmla="*/ 5279519 w 11752916"/>
            <a:gd name="connsiteY19" fmla="*/ 631618 h 1076661"/>
            <a:gd name="connsiteX20" fmla="*/ 6742626 w 11752916"/>
            <a:gd name="connsiteY20" fmla="*/ 640401 h 1076661"/>
            <a:gd name="connsiteX21" fmla="*/ 11750253 w 11752916"/>
            <a:gd name="connsiteY21" fmla="*/ 1076616 h 1076661"/>
            <a:gd name="connsiteX22" fmla="*/ 5926360 w 11752916"/>
            <a:gd name="connsiteY22" fmla="*/ 644174 h 1076661"/>
            <a:gd name="connsiteX23" fmla="*/ 6058644 w 11752916"/>
            <a:gd name="connsiteY23" fmla="*/ 644391 h 1076661"/>
            <a:gd name="connsiteX0" fmla="*/ 3314890 w 6742617"/>
            <a:gd name="connsiteY0" fmla="*/ 0 h 1771767"/>
            <a:gd name="connsiteX1" fmla="*/ 3350608 w 6742617"/>
            <a:gd name="connsiteY1" fmla="*/ 11906 h 1771767"/>
            <a:gd name="connsiteX2" fmla="*/ 3410140 w 6742617"/>
            <a:gd name="connsiteY2" fmla="*/ 83343 h 1771767"/>
            <a:gd name="connsiteX3" fmla="*/ 3206322 w 6742617"/>
            <a:gd name="connsiteY3" fmla="*/ 132972 h 1771767"/>
            <a:gd name="connsiteX4" fmla="*/ 3024105 w 6742617"/>
            <a:gd name="connsiteY4" fmla="*/ 195761 h 1771767"/>
            <a:gd name="connsiteX5" fmla="*/ 2550394 w 6742617"/>
            <a:gd name="connsiteY5" fmla="*/ 226101 h 1771767"/>
            <a:gd name="connsiteX6" fmla="*/ 2593595 w 6742617"/>
            <a:gd name="connsiteY6" fmla="*/ 275961 h 1771767"/>
            <a:gd name="connsiteX7" fmla="*/ 2847251 w 6742617"/>
            <a:gd name="connsiteY7" fmla="*/ 313570 h 1771767"/>
            <a:gd name="connsiteX8" fmla="*/ 2066783 w 6742617"/>
            <a:gd name="connsiteY8" fmla="*/ 331371 h 1771767"/>
            <a:gd name="connsiteX9" fmla="*/ 1749901 w 6742617"/>
            <a:gd name="connsiteY9" fmla="*/ 354697 h 1771767"/>
            <a:gd name="connsiteX10" fmla="*/ 893982 w 6742617"/>
            <a:gd name="connsiteY10" fmla="*/ 399035 h 1771767"/>
            <a:gd name="connsiteX11" fmla="*/ 659752 w 6742617"/>
            <a:gd name="connsiteY11" fmla="*/ 444891 h 1771767"/>
            <a:gd name="connsiteX12" fmla="*/ 49989 w 6742617"/>
            <a:gd name="connsiteY12" fmla="*/ 473930 h 1771767"/>
            <a:gd name="connsiteX13" fmla="*/ 166316 w 6742617"/>
            <a:gd name="connsiteY13" fmla="*/ 470710 h 1771767"/>
            <a:gd name="connsiteX14" fmla="*/ 0 w 6742617"/>
            <a:gd name="connsiteY14" fmla="*/ 502752 h 1771767"/>
            <a:gd name="connsiteX15" fmla="*/ 352658 w 6742617"/>
            <a:gd name="connsiteY15" fmla="*/ 572758 h 1771767"/>
            <a:gd name="connsiteX16" fmla="*/ 3375489 w 6742617"/>
            <a:gd name="connsiteY16" fmla="*/ 596853 h 1771767"/>
            <a:gd name="connsiteX17" fmla="*/ 5545850 w 6742617"/>
            <a:gd name="connsiteY17" fmla="*/ 615505 h 1771767"/>
            <a:gd name="connsiteX18" fmla="*/ 6291514 w 6742617"/>
            <a:gd name="connsiteY18" fmla="*/ 635978 h 1771767"/>
            <a:gd name="connsiteX19" fmla="*/ 5279519 w 6742617"/>
            <a:gd name="connsiteY19" fmla="*/ 631618 h 1771767"/>
            <a:gd name="connsiteX20" fmla="*/ 6742626 w 6742617"/>
            <a:gd name="connsiteY20" fmla="*/ 640401 h 1771767"/>
            <a:gd name="connsiteX21" fmla="*/ 5870985 w 6742617"/>
            <a:gd name="connsiteY21" fmla="*/ 1771750 h 1771767"/>
            <a:gd name="connsiteX22" fmla="*/ 5926360 w 6742617"/>
            <a:gd name="connsiteY22" fmla="*/ 644174 h 1771767"/>
            <a:gd name="connsiteX23" fmla="*/ 6058644 w 6742617"/>
            <a:gd name="connsiteY23" fmla="*/ 644391 h 1771767"/>
            <a:gd name="connsiteX0" fmla="*/ 3314890 w 7626429"/>
            <a:gd name="connsiteY0" fmla="*/ 0 h 1771767"/>
            <a:gd name="connsiteX1" fmla="*/ 3350608 w 7626429"/>
            <a:gd name="connsiteY1" fmla="*/ 11906 h 1771767"/>
            <a:gd name="connsiteX2" fmla="*/ 3410140 w 7626429"/>
            <a:gd name="connsiteY2" fmla="*/ 83343 h 1771767"/>
            <a:gd name="connsiteX3" fmla="*/ 3206322 w 7626429"/>
            <a:gd name="connsiteY3" fmla="*/ 132972 h 1771767"/>
            <a:gd name="connsiteX4" fmla="*/ 3024105 w 7626429"/>
            <a:gd name="connsiteY4" fmla="*/ 195761 h 1771767"/>
            <a:gd name="connsiteX5" fmla="*/ 2550394 w 7626429"/>
            <a:gd name="connsiteY5" fmla="*/ 226101 h 1771767"/>
            <a:gd name="connsiteX6" fmla="*/ 2593595 w 7626429"/>
            <a:gd name="connsiteY6" fmla="*/ 275961 h 1771767"/>
            <a:gd name="connsiteX7" fmla="*/ 2847251 w 7626429"/>
            <a:gd name="connsiteY7" fmla="*/ 313570 h 1771767"/>
            <a:gd name="connsiteX8" fmla="*/ 2066783 w 7626429"/>
            <a:gd name="connsiteY8" fmla="*/ 331371 h 1771767"/>
            <a:gd name="connsiteX9" fmla="*/ 1749901 w 7626429"/>
            <a:gd name="connsiteY9" fmla="*/ 354697 h 1771767"/>
            <a:gd name="connsiteX10" fmla="*/ 893982 w 7626429"/>
            <a:gd name="connsiteY10" fmla="*/ 399035 h 1771767"/>
            <a:gd name="connsiteX11" fmla="*/ 659752 w 7626429"/>
            <a:gd name="connsiteY11" fmla="*/ 444891 h 1771767"/>
            <a:gd name="connsiteX12" fmla="*/ 49989 w 7626429"/>
            <a:gd name="connsiteY12" fmla="*/ 473930 h 1771767"/>
            <a:gd name="connsiteX13" fmla="*/ 166316 w 7626429"/>
            <a:gd name="connsiteY13" fmla="*/ 470710 h 1771767"/>
            <a:gd name="connsiteX14" fmla="*/ 0 w 7626429"/>
            <a:gd name="connsiteY14" fmla="*/ 502752 h 1771767"/>
            <a:gd name="connsiteX15" fmla="*/ 352658 w 7626429"/>
            <a:gd name="connsiteY15" fmla="*/ 572758 h 1771767"/>
            <a:gd name="connsiteX16" fmla="*/ 3375489 w 7626429"/>
            <a:gd name="connsiteY16" fmla="*/ 596853 h 1771767"/>
            <a:gd name="connsiteX17" fmla="*/ 5545850 w 7626429"/>
            <a:gd name="connsiteY17" fmla="*/ 615505 h 1771767"/>
            <a:gd name="connsiteX18" fmla="*/ 6291514 w 7626429"/>
            <a:gd name="connsiteY18" fmla="*/ 635978 h 1771767"/>
            <a:gd name="connsiteX19" fmla="*/ 5279519 w 7626429"/>
            <a:gd name="connsiteY19" fmla="*/ 631618 h 1771767"/>
            <a:gd name="connsiteX20" fmla="*/ 6742626 w 7626429"/>
            <a:gd name="connsiteY20" fmla="*/ 640401 h 1771767"/>
            <a:gd name="connsiteX21" fmla="*/ 5870985 w 7626429"/>
            <a:gd name="connsiteY21" fmla="*/ 1771750 h 1771767"/>
            <a:gd name="connsiteX22" fmla="*/ 5926360 w 7626429"/>
            <a:gd name="connsiteY22" fmla="*/ 644174 h 1771767"/>
            <a:gd name="connsiteX23" fmla="*/ 7626429 w 7626429"/>
            <a:gd name="connsiteY23" fmla="*/ 1502668 h 1771767"/>
            <a:gd name="connsiteX0" fmla="*/ 3314890 w 8303176"/>
            <a:gd name="connsiteY0" fmla="*/ 0 h 1771799"/>
            <a:gd name="connsiteX1" fmla="*/ 3350608 w 8303176"/>
            <a:gd name="connsiteY1" fmla="*/ 11906 h 1771799"/>
            <a:gd name="connsiteX2" fmla="*/ 3410140 w 8303176"/>
            <a:gd name="connsiteY2" fmla="*/ 83343 h 1771799"/>
            <a:gd name="connsiteX3" fmla="*/ 3206322 w 8303176"/>
            <a:gd name="connsiteY3" fmla="*/ 132972 h 1771799"/>
            <a:gd name="connsiteX4" fmla="*/ 3024105 w 8303176"/>
            <a:gd name="connsiteY4" fmla="*/ 195761 h 1771799"/>
            <a:gd name="connsiteX5" fmla="*/ 2550394 w 8303176"/>
            <a:gd name="connsiteY5" fmla="*/ 226101 h 1771799"/>
            <a:gd name="connsiteX6" fmla="*/ 2593595 w 8303176"/>
            <a:gd name="connsiteY6" fmla="*/ 275961 h 1771799"/>
            <a:gd name="connsiteX7" fmla="*/ 2847251 w 8303176"/>
            <a:gd name="connsiteY7" fmla="*/ 313570 h 1771799"/>
            <a:gd name="connsiteX8" fmla="*/ 2066783 w 8303176"/>
            <a:gd name="connsiteY8" fmla="*/ 331371 h 1771799"/>
            <a:gd name="connsiteX9" fmla="*/ 1749901 w 8303176"/>
            <a:gd name="connsiteY9" fmla="*/ 354697 h 1771799"/>
            <a:gd name="connsiteX10" fmla="*/ 893982 w 8303176"/>
            <a:gd name="connsiteY10" fmla="*/ 399035 h 1771799"/>
            <a:gd name="connsiteX11" fmla="*/ 659752 w 8303176"/>
            <a:gd name="connsiteY11" fmla="*/ 444891 h 1771799"/>
            <a:gd name="connsiteX12" fmla="*/ 49989 w 8303176"/>
            <a:gd name="connsiteY12" fmla="*/ 473930 h 1771799"/>
            <a:gd name="connsiteX13" fmla="*/ 166316 w 8303176"/>
            <a:gd name="connsiteY13" fmla="*/ 470710 h 1771799"/>
            <a:gd name="connsiteX14" fmla="*/ 0 w 8303176"/>
            <a:gd name="connsiteY14" fmla="*/ 502752 h 1771799"/>
            <a:gd name="connsiteX15" fmla="*/ 352658 w 8303176"/>
            <a:gd name="connsiteY15" fmla="*/ 572758 h 1771799"/>
            <a:gd name="connsiteX16" fmla="*/ 3375489 w 8303176"/>
            <a:gd name="connsiteY16" fmla="*/ 596853 h 1771799"/>
            <a:gd name="connsiteX17" fmla="*/ 5545850 w 8303176"/>
            <a:gd name="connsiteY17" fmla="*/ 615505 h 1771799"/>
            <a:gd name="connsiteX18" fmla="*/ 6291514 w 8303176"/>
            <a:gd name="connsiteY18" fmla="*/ 635978 h 1771799"/>
            <a:gd name="connsiteX19" fmla="*/ 5279519 w 8303176"/>
            <a:gd name="connsiteY19" fmla="*/ 631618 h 1771799"/>
            <a:gd name="connsiteX20" fmla="*/ 6742626 w 8303176"/>
            <a:gd name="connsiteY20" fmla="*/ 640401 h 1771799"/>
            <a:gd name="connsiteX21" fmla="*/ 5870985 w 8303176"/>
            <a:gd name="connsiteY21" fmla="*/ 1771750 h 1771799"/>
            <a:gd name="connsiteX22" fmla="*/ 8278075 w 8303176"/>
            <a:gd name="connsiteY22" fmla="*/ 1374774 h 1771799"/>
            <a:gd name="connsiteX23" fmla="*/ 7626429 w 8303176"/>
            <a:gd name="connsiteY23" fmla="*/ 1502668 h 1771799"/>
            <a:gd name="connsiteX0" fmla="*/ 3314890 w 11837972"/>
            <a:gd name="connsiteY0" fmla="*/ 0 h 1771799"/>
            <a:gd name="connsiteX1" fmla="*/ 3350608 w 11837972"/>
            <a:gd name="connsiteY1" fmla="*/ 11906 h 1771799"/>
            <a:gd name="connsiteX2" fmla="*/ 3410140 w 11837972"/>
            <a:gd name="connsiteY2" fmla="*/ 83343 h 1771799"/>
            <a:gd name="connsiteX3" fmla="*/ 3206322 w 11837972"/>
            <a:gd name="connsiteY3" fmla="*/ 132972 h 1771799"/>
            <a:gd name="connsiteX4" fmla="*/ 3024105 w 11837972"/>
            <a:gd name="connsiteY4" fmla="*/ 195761 h 1771799"/>
            <a:gd name="connsiteX5" fmla="*/ 2550394 w 11837972"/>
            <a:gd name="connsiteY5" fmla="*/ 226101 h 1771799"/>
            <a:gd name="connsiteX6" fmla="*/ 2593595 w 11837972"/>
            <a:gd name="connsiteY6" fmla="*/ 275961 h 1771799"/>
            <a:gd name="connsiteX7" fmla="*/ 2847251 w 11837972"/>
            <a:gd name="connsiteY7" fmla="*/ 313570 h 1771799"/>
            <a:gd name="connsiteX8" fmla="*/ 2066783 w 11837972"/>
            <a:gd name="connsiteY8" fmla="*/ 331371 h 1771799"/>
            <a:gd name="connsiteX9" fmla="*/ 1749901 w 11837972"/>
            <a:gd name="connsiteY9" fmla="*/ 354697 h 1771799"/>
            <a:gd name="connsiteX10" fmla="*/ 893982 w 11837972"/>
            <a:gd name="connsiteY10" fmla="*/ 399035 h 1771799"/>
            <a:gd name="connsiteX11" fmla="*/ 659752 w 11837972"/>
            <a:gd name="connsiteY11" fmla="*/ 444891 h 1771799"/>
            <a:gd name="connsiteX12" fmla="*/ 49989 w 11837972"/>
            <a:gd name="connsiteY12" fmla="*/ 473930 h 1771799"/>
            <a:gd name="connsiteX13" fmla="*/ 166316 w 11837972"/>
            <a:gd name="connsiteY13" fmla="*/ 470710 h 1771799"/>
            <a:gd name="connsiteX14" fmla="*/ 0 w 11837972"/>
            <a:gd name="connsiteY14" fmla="*/ 502752 h 1771799"/>
            <a:gd name="connsiteX15" fmla="*/ 352658 w 11837972"/>
            <a:gd name="connsiteY15" fmla="*/ 572758 h 1771799"/>
            <a:gd name="connsiteX16" fmla="*/ 3375489 w 11837972"/>
            <a:gd name="connsiteY16" fmla="*/ 596853 h 1771799"/>
            <a:gd name="connsiteX17" fmla="*/ 5545850 w 11837972"/>
            <a:gd name="connsiteY17" fmla="*/ 615505 h 1771799"/>
            <a:gd name="connsiteX18" fmla="*/ 6291514 w 11837972"/>
            <a:gd name="connsiteY18" fmla="*/ 635978 h 1771799"/>
            <a:gd name="connsiteX19" fmla="*/ 5279519 w 11837972"/>
            <a:gd name="connsiteY19" fmla="*/ 631618 h 1771799"/>
            <a:gd name="connsiteX20" fmla="*/ 11837972 w 11837972"/>
            <a:gd name="connsiteY20" fmla="*/ 1328441 h 1771799"/>
            <a:gd name="connsiteX21" fmla="*/ 5870985 w 11837972"/>
            <a:gd name="connsiteY21" fmla="*/ 1771750 h 1771799"/>
            <a:gd name="connsiteX22" fmla="*/ 8278075 w 11837972"/>
            <a:gd name="connsiteY22" fmla="*/ 1374774 h 1771799"/>
            <a:gd name="connsiteX23" fmla="*/ 7626429 w 11837972"/>
            <a:gd name="connsiteY23" fmla="*/ 1502668 h 1771799"/>
            <a:gd name="connsiteX0" fmla="*/ 3314890 w 11950269"/>
            <a:gd name="connsiteY0" fmla="*/ 0 h 1771799"/>
            <a:gd name="connsiteX1" fmla="*/ 3350608 w 11950269"/>
            <a:gd name="connsiteY1" fmla="*/ 11906 h 1771799"/>
            <a:gd name="connsiteX2" fmla="*/ 3410140 w 11950269"/>
            <a:gd name="connsiteY2" fmla="*/ 83343 h 1771799"/>
            <a:gd name="connsiteX3" fmla="*/ 3206322 w 11950269"/>
            <a:gd name="connsiteY3" fmla="*/ 132972 h 1771799"/>
            <a:gd name="connsiteX4" fmla="*/ 3024105 w 11950269"/>
            <a:gd name="connsiteY4" fmla="*/ 195761 h 1771799"/>
            <a:gd name="connsiteX5" fmla="*/ 2550394 w 11950269"/>
            <a:gd name="connsiteY5" fmla="*/ 226101 h 1771799"/>
            <a:gd name="connsiteX6" fmla="*/ 2593595 w 11950269"/>
            <a:gd name="connsiteY6" fmla="*/ 275961 h 1771799"/>
            <a:gd name="connsiteX7" fmla="*/ 2847251 w 11950269"/>
            <a:gd name="connsiteY7" fmla="*/ 313570 h 1771799"/>
            <a:gd name="connsiteX8" fmla="*/ 2066783 w 11950269"/>
            <a:gd name="connsiteY8" fmla="*/ 331371 h 1771799"/>
            <a:gd name="connsiteX9" fmla="*/ 1749901 w 11950269"/>
            <a:gd name="connsiteY9" fmla="*/ 354697 h 1771799"/>
            <a:gd name="connsiteX10" fmla="*/ 893982 w 11950269"/>
            <a:gd name="connsiteY10" fmla="*/ 399035 h 1771799"/>
            <a:gd name="connsiteX11" fmla="*/ 659752 w 11950269"/>
            <a:gd name="connsiteY11" fmla="*/ 444891 h 1771799"/>
            <a:gd name="connsiteX12" fmla="*/ 49989 w 11950269"/>
            <a:gd name="connsiteY12" fmla="*/ 473930 h 1771799"/>
            <a:gd name="connsiteX13" fmla="*/ 166316 w 11950269"/>
            <a:gd name="connsiteY13" fmla="*/ 470710 h 1771799"/>
            <a:gd name="connsiteX14" fmla="*/ 0 w 11950269"/>
            <a:gd name="connsiteY14" fmla="*/ 502752 h 1771799"/>
            <a:gd name="connsiteX15" fmla="*/ 352658 w 11950269"/>
            <a:gd name="connsiteY15" fmla="*/ 572758 h 1771799"/>
            <a:gd name="connsiteX16" fmla="*/ 3375489 w 11950269"/>
            <a:gd name="connsiteY16" fmla="*/ 596853 h 1771799"/>
            <a:gd name="connsiteX17" fmla="*/ 5545850 w 11950269"/>
            <a:gd name="connsiteY17" fmla="*/ 615505 h 1771799"/>
            <a:gd name="connsiteX18" fmla="*/ 6291514 w 11950269"/>
            <a:gd name="connsiteY18" fmla="*/ 635978 h 1771799"/>
            <a:gd name="connsiteX19" fmla="*/ 5279519 w 11950269"/>
            <a:gd name="connsiteY19" fmla="*/ 631618 h 1771799"/>
            <a:gd name="connsiteX20" fmla="*/ 11837972 w 11950269"/>
            <a:gd name="connsiteY20" fmla="*/ 1328441 h 1771799"/>
            <a:gd name="connsiteX21" fmla="*/ 5870985 w 11950269"/>
            <a:gd name="connsiteY21" fmla="*/ 1771750 h 1771799"/>
            <a:gd name="connsiteX22" fmla="*/ 8278075 w 11950269"/>
            <a:gd name="connsiteY22" fmla="*/ 1374774 h 1771799"/>
            <a:gd name="connsiteX23" fmla="*/ 7626429 w 11950269"/>
            <a:gd name="connsiteY23" fmla="*/ 1502668 h 1771799"/>
            <a:gd name="connsiteX0" fmla="*/ 3314890 w 11950269"/>
            <a:gd name="connsiteY0" fmla="*/ 0 h 1771799"/>
            <a:gd name="connsiteX1" fmla="*/ 3350608 w 11950269"/>
            <a:gd name="connsiteY1" fmla="*/ 11906 h 1771799"/>
            <a:gd name="connsiteX2" fmla="*/ 3410140 w 11950269"/>
            <a:gd name="connsiteY2" fmla="*/ 83343 h 1771799"/>
            <a:gd name="connsiteX3" fmla="*/ 3206322 w 11950269"/>
            <a:gd name="connsiteY3" fmla="*/ 132972 h 1771799"/>
            <a:gd name="connsiteX4" fmla="*/ 3024105 w 11950269"/>
            <a:gd name="connsiteY4" fmla="*/ 195761 h 1771799"/>
            <a:gd name="connsiteX5" fmla="*/ 2550394 w 11950269"/>
            <a:gd name="connsiteY5" fmla="*/ 226101 h 1771799"/>
            <a:gd name="connsiteX6" fmla="*/ 2593595 w 11950269"/>
            <a:gd name="connsiteY6" fmla="*/ 275961 h 1771799"/>
            <a:gd name="connsiteX7" fmla="*/ 2847251 w 11950269"/>
            <a:gd name="connsiteY7" fmla="*/ 313570 h 1771799"/>
            <a:gd name="connsiteX8" fmla="*/ 2066783 w 11950269"/>
            <a:gd name="connsiteY8" fmla="*/ 331371 h 1771799"/>
            <a:gd name="connsiteX9" fmla="*/ 1749901 w 11950269"/>
            <a:gd name="connsiteY9" fmla="*/ 354697 h 1771799"/>
            <a:gd name="connsiteX10" fmla="*/ 893982 w 11950269"/>
            <a:gd name="connsiteY10" fmla="*/ 399035 h 1771799"/>
            <a:gd name="connsiteX11" fmla="*/ 659752 w 11950269"/>
            <a:gd name="connsiteY11" fmla="*/ 444891 h 1771799"/>
            <a:gd name="connsiteX12" fmla="*/ 49989 w 11950269"/>
            <a:gd name="connsiteY12" fmla="*/ 473930 h 1771799"/>
            <a:gd name="connsiteX13" fmla="*/ 166316 w 11950269"/>
            <a:gd name="connsiteY13" fmla="*/ 470710 h 1771799"/>
            <a:gd name="connsiteX14" fmla="*/ 0 w 11950269"/>
            <a:gd name="connsiteY14" fmla="*/ 502752 h 1771799"/>
            <a:gd name="connsiteX15" fmla="*/ 352658 w 11950269"/>
            <a:gd name="connsiteY15" fmla="*/ 572758 h 1771799"/>
            <a:gd name="connsiteX16" fmla="*/ 3375489 w 11950269"/>
            <a:gd name="connsiteY16" fmla="*/ 596853 h 1771799"/>
            <a:gd name="connsiteX17" fmla="*/ 5545850 w 11950269"/>
            <a:gd name="connsiteY17" fmla="*/ 615505 h 1771799"/>
            <a:gd name="connsiteX18" fmla="*/ 6291514 w 11950269"/>
            <a:gd name="connsiteY18" fmla="*/ 635978 h 1771799"/>
            <a:gd name="connsiteX19" fmla="*/ 5279519 w 11950269"/>
            <a:gd name="connsiteY19" fmla="*/ 631618 h 1771799"/>
            <a:gd name="connsiteX20" fmla="*/ 11837972 w 11950269"/>
            <a:gd name="connsiteY20" fmla="*/ 1328441 h 1771799"/>
            <a:gd name="connsiteX21" fmla="*/ 5870985 w 11950269"/>
            <a:gd name="connsiteY21" fmla="*/ 1771750 h 1771799"/>
            <a:gd name="connsiteX22" fmla="*/ 8278075 w 11950269"/>
            <a:gd name="connsiteY22" fmla="*/ 1374774 h 1771799"/>
            <a:gd name="connsiteX23" fmla="*/ 7626429 w 11950269"/>
            <a:gd name="connsiteY23" fmla="*/ 1502668 h 1771799"/>
            <a:gd name="connsiteX0" fmla="*/ 3314890 w 11977016"/>
            <a:gd name="connsiteY0" fmla="*/ 0 h 1771799"/>
            <a:gd name="connsiteX1" fmla="*/ 3350608 w 11977016"/>
            <a:gd name="connsiteY1" fmla="*/ 11906 h 1771799"/>
            <a:gd name="connsiteX2" fmla="*/ 3410140 w 11977016"/>
            <a:gd name="connsiteY2" fmla="*/ 83343 h 1771799"/>
            <a:gd name="connsiteX3" fmla="*/ 3206322 w 11977016"/>
            <a:gd name="connsiteY3" fmla="*/ 132972 h 1771799"/>
            <a:gd name="connsiteX4" fmla="*/ 3024105 w 11977016"/>
            <a:gd name="connsiteY4" fmla="*/ 195761 h 1771799"/>
            <a:gd name="connsiteX5" fmla="*/ 2550394 w 11977016"/>
            <a:gd name="connsiteY5" fmla="*/ 226101 h 1771799"/>
            <a:gd name="connsiteX6" fmla="*/ 2593595 w 11977016"/>
            <a:gd name="connsiteY6" fmla="*/ 275961 h 1771799"/>
            <a:gd name="connsiteX7" fmla="*/ 2847251 w 11977016"/>
            <a:gd name="connsiteY7" fmla="*/ 313570 h 1771799"/>
            <a:gd name="connsiteX8" fmla="*/ 2066783 w 11977016"/>
            <a:gd name="connsiteY8" fmla="*/ 331371 h 1771799"/>
            <a:gd name="connsiteX9" fmla="*/ 1749901 w 11977016"/>
            <a:gd name="connsiteY9" fmla="*/ 354697 h 1771799"/>
            <a:gd name="connsiteX10" fmla="*/ 893982 w 11977016"/>
            <a:gd name="connsiteY10" fmla="*/ 399035 h 1771799"/>
            <a:gd name="connsiteX11" fmla="*/ 659752 w 11977016"/>
            <a:gd name="connsiteY11" fmla="*/ 444891 h 1771799"/>
            <a:gd name="connsiteX12" fmla="*/ 49989 w 11977016"/>
            <a:gd name="connsiteY12" fmla="*/ 473930 h 1771799"/>
            <a:gd name="connsiteX13" fmla="*/ 166316 w 11977016"/>
            <a:gd name="connsiteY13" fmla="*/ 470710 h 1771799"/>
            <a:gd name="connsiteX14" fmla="*/ 0 w 11977016"/>
            <a:gd name="connsiteY14" fmla="*/ 502752 h 1771799"/>
            <a:gd name="connsiteX15" fmla="*/ 352658 w 11977016"/>
            <a:gd name="connsiteY15" fmla="*/ 572758 h 1771799"/>
            <a:gd name="connsiteX16" fmla="*/ 3375489 w 11977016"/>
            <a:gd name="connsiteY16" fmla="*/ 596853 h 1771799"/>
            <a:gd name="connsiteX17" fmla="*/ 5545850 w 11977016"/>
            <a:gd name="connsiteY17" fmla="*/ 615505 h 1771799"/>
            <a:gd name="connsiteX18" fmla="*/ 6291514 w 11977016"/>
            <a:gd name="connsiteY18" fmla="*/ 635978 h 1771799"/>
            <a:gd name="connsiteX19" fmla="*/ 6455351 w 11977016"/>
            <a:gd name="connsiteY19" fmla="*/ 695457 h 1771799"/>
            <a:gd name="connsiteX20" fmla="*/ 11837972 w 11977016"/>
            <a:gd name="connsiteY20" fmla="*/ 1328441 h 1771799"/>
            <a:gd name="connsiteX21" fmla="*/ 5870985 w 11977016"/>
            <a:gd name="connsiteY21" fmla="*/ 1771750 h 1771799"/>
            <a:gd name="connsiteX22" fmla="*/ 8278075 w 11977016"/>
            <a:gd name="connsiteY22" fmla="*/ 1374774 h 1771799"/>
            <a:gd name="connsiteX23" fmla="*/ 7626429 w 11977016"/>
            <a:gd name="connsiteY23" fmla="*/ 1502668 h 1771799"/>
            <a:gd name="connsiteX0" fmla="*/ 3314890 w 11977016"/>
            <a:gd name="connsiteY0" fmla="*/ 0 h 1771804"/>
            <a:gd name="connsiteX1" fmla="*/ 3350608 w 11977016"/>
            <a:gd name="connsiteY1" fmla="*/ 11906 h 1771804"/>
            <a:gd name="connsiteX2" fmla="*/ 3410140 w 11977016"/>
            <a:gd name="connsiteY2" fmla="*/ 83343 h 1771804"/>
            <a:gd name="connsiteX3" fmla="*/ 3206322 w 11977016"/>
            <a:gd name="connsiteY3" fmla="*/ 132972 h 1771804"/>
            <a:gd name="connsiteX4" fmla="*/ 3024105 w 11977016"/>
            <a:gd name="connsiteY4" fmla="*/ 195761 h 1771804"/>
            <a:gd name="connsiteX5" fmla="*/ 2550394 w 11977016"/>
            <a:gd name="connsiteY5" fmla="*/ 226101 h 1771804"/>
            <a:gd name="connsiteX6" fmla="*/ 2593595 w 11977016"/>
            <a:gd name="connsiteY6" fmla="*/ 275961 h 1771804"/>
            <a:gd name="connsiteX7" fmla="*/ 2847251 w 11977016"/>
            <a:gd name="connsiteY7" fmla="*/ 313570 h 1771804"/>
            <a:gd name="connsiteX8" fmla="*/ 2066783 w 11977016"/>
            <a:gd name="connsiteY8" fmla="*/ 331371 h 1771804"/>
            <a:gd name="connsiteX9" fmla="*/ 1749901 w 11977016"/>
            <a:gd name="connsiteY9" fmla="*/ 354697 h 1771804"/>
            <a:gd name="connsiteX10" fmla="*/ 893982 w 11977016"/>
            <a:gd name="connsiteY10" fmla="*/ 399035 h 1771804"/>
            <a:gd name="connsiteX11" fmla="*/ 659752 w 11977016"/>
            <a:gd name="connsiteY11" fmla="*/ 444891 h 1771804"/>
            <a:gd name="connsiteX12" fmla="*/ 49989 w 11977016"/>
            <a:gd name="connsiteY12" fmla="*/ 473930 h 1771804"/>
            <a:gd name="connsiteX13" fmla="*/ 166316 w 11977016"/>
            <a:gd name="connsiteY13" fmla="*/ 470710 h 1771804"/>
            <a:gd name="connsiteX14" fmla="*/ 0 w 11977016"/>
            <a:gd name="connsiteY14" fmla="*/ 502752 h 1771804"/>
            <a:gd name="connsiteX15" fmla="*/ 352658 w 11977016"/>
            <a:gd name="connsiteY15" fmla="*/ 572758 h 1771804"/>
            <a:gd name="connsiteX16" fmla="*/ 3375489 w 11977016"/>
            <a:gd name="connsiteY16" fmla="*/ 596853 h 1771804"/>
            <a:gd name="connsiteX17" fmla="*/ 5545850 w 11977016"/>
            <a:gd name="connsiteY17" fmla="*/ 615505 h 1771804"/>
            <a:gd name="connsiteX18" fmla="*/ 6291514 w 11977016"/>
            <a:gd name="connsiteY18" fmla="*/ 635978 h 1771804"/>
            <a:gd name="connsiteX19" fmla="*/ 6455351 w 11977016"/>
            <a:gd name="connsiteY19" fmla="*/ 695457 h 1771804"/>
            <a:gd name="connsiteX20" fmla="*/ 11837972 w 11977016"/>
            <a:gd name="connsiteY20" fmla="*/ 1328441 h 1771804"/>
            <a:gd name="connsiteX21" fmla="*/ 5870985 w 11977016"/>
            <a:gd name="connsiteY21" fmla="*/ 1771750 h 1771804"/>
            <a:gd name="connsiteX22" fmla="*/ 10237826 w 11977016"/>
            <a:gd name="connsiteY22" fmla="*/ 1410240 h 1771804"/>
            <a:gd name="connsiteX23" fmla="*/ 7626429 w 11977016"/>
            <a:gd name="connsiteY23" fmla="*/ 1502668 h 1771804"/>
            <a:gd name="connsiteX0" fmla="*/ 3314890 w 11977016"/>
            <a:gd name="connsiteY0" fmla="*/ 0 h 1771804"/>
            <a:gd name="connsiteX1" fmla="*/ 3350608 w 11977016"/>
            <a:gd name="connsiteY1" fmla="*/ 11906 h 1771804"/>
            <a:gd name="connsiteX2" fmla="*/ 3410140 w 11977016"/>
            <a:gd name="connsiteY2" fmla="*/ 83343 h 1771804"/>
            <a:gd name="connsiteX3" fmla="*/ 3206322 w 11977016"/>
            <a:gd name="connsiteY3" fmla="*/ 132972 h 1771804"/>
            <a:gd name="connsiteX4" fmla="*/ 3024105 w 11977016"/>
            <a:gd name="connsiteY4" fmla="*/ 195761 h 1771804"/>
            <a:gd name="connsiteX5" fmla="*/ 2550394 w 11977016"/>
            <a:gd name="connsiteY5" fmla="*/ 226101 h 1771804"/>
            <a:gd name="connsiteX6" fmla="*/ 2593595 w 11977016"/>
            <a:gd name="connsiteY6" fmla="*/ 275961 h 1771804"/>
            <a:gd name="connsiteX7" fmla="*/ 2847251 w 11977016"/>
            <a:gd name="connsiteY7" fmla="*/ 313570 h 1771804"/>
            <a:gd name="connsiteX8" fmla="*/ 2066783 w 11977016"/>
            <a:gd name="connsiteY8" fmla="*/ 331371 h 1771804"/>
            <a:gd name="connsiteX9" fmla="*/ 1749901 w 11977016"/>
            <a:gd name="connsiteY9" fmla="*/ 354697 h 1771804"/>
            <a:gd name="connsiteX10" fmla="*/ 893982 w 11977016"/>
            <a:gd name="connsiteY10" fmla="*/ 399035 h 1771804"/>
            <a:gd name="connsiteX11" fmla="*/ 659752 w 11977016"/>
            <a:gd name="connsiteY11" fmla="*/ 444891 h 1771804"/>
            <a:gd name="connsiteX12" fmla="*/ 49989 w 11977016"/>
            <a:gd name="connsiteY12" fmla="*/ 473930 h 1771804"/>
            <a:gd name="connsiteX13" fmla="*/ 166316 w 11977016"/>
            <a:gd name="connsiteY13" fmla="*/ 470710 h 1771804"/>
            <a:gd name="connsiteX14" fmla="*/ 0 w 11977016"/>
            <a:gd name="connsiteY14" fmla="*/ 502752 h 1771804"/>
            <a:gd name="connsiteX15" fmla="*/ 352658 w 11977016"/>
            <a:gd name="connsiteY15" fmla="*/ 572758 h 1771804"/>
            <a:gd name="connsiteX16" fmla="*/ 3375489 w 11977016"/>
            <a:gd name="connsiteY16" fmla="*/ 596853 h 1771804"/>
            <a:gd name="connsiteX17" fmla="*/ 5545850 w 11977016"/>
            <a:gd name="connsiteY17" fmla="*/ 615505 h 1771804"/>
            <a:gd name="connsiteX18" fmla="*/ 6291514 w 11977016"/>
            <a:gd name="connsiteY18" fmla="*/ 635978 h 1771804"/>
            <a:gd name="connsiteX19" fmla="*/ 6455351 w 11977016"/>
            <a:gd name="connsiteY19" fmla="*/ 695457 h 1771804"/>
            <a:gd name="connsiteX20" fmla="*/ 11837972 w 11977016"/>
            <a:gd name="connsiteY20" fmla="*/ 1328441 h 1771804"/>
            <a:gd name="connsiteX21" fmla="*/ 5870985 w 11977016"/>
            <a:gd name="connsiteY21" fmla="*/ 1771750 h 1771804"/>
            <a:gd name="connsiteX22" fmla="*/ 10237826 w 11977016"/>
            <a:gd name="connsiteY22" fmla="*/ 1410240 h 1771804"/>
            <a:gd name="connsiteX23" fmla="*/ 9194230 w 11977016"/>
            <a:gd name="connsiteY23" fmla="*/ 1531041 h 1771804"/>
            <a:gd name="connsiteX0" fmla="*/ 3314890 w 11977016"/>
            <a:gd name="connsiteY0" fmla="*/ 0 h 1771804"/>
            <a:gd name="connsiteX1" fmla="*/ 3350608 w 11977016"/>
            <a:gd name="connsiteY1" fmla="*/ 11906 h 1771804"/>
            <a:gd name="connsiteX2" fmla="*/ 3410140 w 11977016"/>
            <a:gd name="connsiteY2" fmla="*/ 83343 h 1771804"/>
            <a:gd name="connsiteX3" fmla="*/ 3206322 w 11977016"/>
            <a:gd name="connsiteY3" fmla="*/ 132972 h 1771804"/>
            <a:gd name="connsiteX4" fmla="*/ 3024105 w 11977016"/>
            <a:gd name="connsiteY4" fmla="*/ 195761 h 1771804"/>
            <a:gd name="connsiteX5" fmla="*/ 2550394 w 11977016"/>
            <a:gd name="connsiteY5" fmla="*/ 226101 h 1771804"/>
            <a:gd name="connsiteX6" fmla="*/ 2593595 w 11977016"/>
            <a:gd name="connsiteY6" fmla="*/ 275961 h 1771804"/>
            <a:gd name="connsiteX7" fmla="*/ 2847251 w 11977016"/>
            <a:gd name="connsiteY7" fmla="*/ 313570 h 1771804"/>
            <a:gd name="connsiteX8" fmla="*/ 2066783 w 11977016"/>
            <a:gd name="connsiteY8" fmla="*/ 331371 h 1771804"/>
            <a:gd name="connsiteX9" fmla="*/ 1749901 w 11977016"/>
            <a:gd name="connsiteY9" fmla="*/ 354697 h 1771804"/>
            <a:gd name="connsiteX10" fmla="*/ 893982 w 11977016"/>
            <a:gd name="connsiteY10" fmla="*/ 399035 h 1771804"/>
            <a:gd name="connsiteX11" fmla="*/ 659752 w 11977016"/>
            <a:gd name="connsiteY11" fmla="*/ 444891 h 1771804"/>
            <a:gd name="connsiteX12" fmla="*/ 49989 w 11977016"/>
            <a:gd name="connsiteY12" fmla="*/ 473930 h 1771804"/>
            <a:gd name="connsiteX13" fmla="*/ 166316 w 11977016"/>
            <a:gd name="connsiteY13" fmla="*/ 470710 h 1771804"/>
            <a:gd name="connsiteX14" fmla="*/ 0 w 11977016"/>
            <a:gd name="connsiteY14" fmla="*/ 502752 h 1771804"/>
            <a:gd name="connsiteX15" fmla="*/ 352658 w 11977016"/>
            <a:gd name="connsiteY15" fmla="*/ 572758 h 1771804"/>
            <a:gd name="connsiteX16" fmla="*/ 3375489 w 11977016"/>
            <a:gd name="connsiteY16" fmla="*/ 596853 h 1771804"/>
            <a:gd name="connsiteX17" fmla="*/ 5545850 w 11977016"/>
            <a:gd name="connsiteY17" fmla="*/ 615505 h 1771804"/>
            <a:gd name="connsiteX18" fmla="*/ 6291514 w 11977016"/>
            <a:gd name="connsiteY18" fmla="*/ 635978 h 1771804"/>
            <a:gd name="connsiteX19" fmla="*/ 6455351 w 11977016"/>
            <a:gd name="connsiteY19" fmla="*/ 695457 h 1771804"/>
            <a:gd name="connsiteX20" fmla="*/ 11837972 w 11977016"/>
            <a:gd name="connsiteY20" fmla="*/ 1328441 h 1771804"/>
            <a:gd name="connsiteX21" fmla="*/ 5870985 w 11977016"/>
            <a:gd name="connsiteY21" fmla="*/ 1771750 h 1771804"/>
            <a:gd name="connsiteX22" fmla="*/ 10237826 w 11977016"/>
            <a:gd name="connsiteY22" fmla="*/ 1410240 h 1771804"/>
            <a:gd name="connsiteX23" fmla="*/ 7234478 w 11977016"/>
            <a:gd name="connsiteY23" fmla="*/ 1509762 h 1771804"/>
            <a:gd name="connsiteX0" fmla="*/ 3314890 w 11977016"/>
            <a:gd name="connsiteY0" fmla="*/ 0 h 1771803"/>
            <a:gd name="connsiteX1" fmla="*/ 3350608 w 11977016"/>
            <a:gd name="connsiteY1" fmla="*/ 11906 h 1771803"/>
            <a:gd name="connsiteX2" fmla="*/ 3410140 w 11977016"/>
            <a:gd name="connsiteY2" fmla="*/ 83343 h 1771803"/>
            <a:gd name="connsiteX3" fmla="*/ 3206322 w 11977016"/>
            <a:gd name="connsiteY3" fmla="*/ 132972 h 1771803"/>
            <a:gd name="connsiteX4" fmla="*/ 3024105 w 11977016"/>
            <a:gd name="connsiteY4" fmla="*/ 195761 h 1771803"/>
            <a:gd name="connsiteX5" fmla="*/ 2550394 w 11977016"/>
            <a:gd name="connsiteY5" fmla="*/ 226101 h 1771803"/>
            <a:gd name="connsiteX6" fmla="*/ 2593595 w 11977016"/>
            <a:gd name="connsiteY6" fmla="*/ 275961 h 1771803"/>
            <a:gd name="connsiteX7" fmla="*/ 2847251 w 11977016"/>
            <a:gd name="connsiteY7" fmla="*/ 313570 h 1771803"/>
            <a:gd name="connsiteX8" fmla="*/ 2066783 w 11977016"/>
            <a:gd name="connsiteY8" fmla="*/ 331371 h 1771803"/>
            <a:gd name="connsiteX9" fmla="*/ 1749901 w 11977016"/>
            <a:gd name="connsiteY9" fmla="*/ 354697 h 1771803"/>
            <a:gd name="connsiteX10" fmla="*/ 893982 w 11977016"/>
            <a:gd name="connsiteY10" fmla="*/ 399035 h 1771803"/>
            <a:gd name="connsiteX11" fmla="*/ 659752 w 11977016"/>
            <a:gd name="connsiteY11" fmla="*/ 444891 h 1771803"/>
            <a:gd name="connsiteX12" fmla="*/ 49989 w 11977016"/>
            <a:gd name="connsiteY12" fmla="*/ 473930 h 1771803"/>
            <a:gd name="connsiteX13" fmla="*/ 166316 w 11977016"/>
            <a:gd name="connsiteY13" fmla="*/ 470710 h 1771803"/>
            <a:gd name="connsiteX14" fmla="*/ 0 w 11977016"/>
            <a:gd name="connsiteY14" fmla="*/ 502752 h 1771803"/>
            <a:gd name="connsiteX15" fmla="*/ 352658 w 11977016"/>
            <a:gd name="connsiteY15" fmla="*/ 572758 h 1771803"/>
            <a:gd name="connsiteX16" fmla="*/ 3375489 w 11977016"/>
            <a:gd name="connsiteY16" fmla="*/ 596853 h 1771803"/>
            <a:gd name="connsiteX17" fmla="*/ 5545850 w 11977016"/>
            <a:gd name="connsiteY17" fmla="*/ 615505 h 1771803"/>
            <a:gd name="connsiteX18" fmla="*/ 6291514 w 11977016"/>
            <a:gd name="connsiteY18" fmla="*/ 635978 h 1771803"/>
            <a:gd name="connsiteX19" fmla="*/ 6455351 w 11977016"/>
            <a:gd name="connsiteY19" fmla="*/ 695457 h 1771803"/>
            <a:gd name="connsiteX20" fmla="*/ 11837972 w 11977016"/>
            <a:gd name="connsiteY20" fmla="*/ 1328441 h 1771803"/>
            <a:gd name="connsiteX21" fmla="*/ 5870985 w 11977016"/>
            <a:gd name="connsiteY21" fmla="*/ 1771750 h 1771803"/>
            <a:gd name="connsiteX22" fmla="*/ 7886124 w 11977016"/>
            <a:gd name="connsiteY22" fmla="*/ 1403147 h 1771803"/>
            <a:gd name="connsiteX23" fmla="*/ 7234478 w 11977016"/>
            <a:gd name="connsiteY23" fmla="*/ 1509762 h 1771803"/>
            <a:gd name="connsiteX0" fmla="*/ 3314890 w 11977016"/>
            <a:gd name="connsiteY0" fmla="*/ 0 h 1772281"/>
            <a:gd name="connsiteX1" fmla="*/ 3350608 w 11977016"/>
            <a:gd name="connsiteY1" fmla="*/ 11906 h 1772281"/>
            <a:gd name="connsiteX2" fmla="*/ 3410140 w 11977016"/>
            <a:gd name="connsiteY2" fmla="*/ 83343 h 1772281"/>
            <a:gd name="connsiteX3" fmla="*/ 3206322 w 11977016"/>
            <a:gd name="connsiteY3" fmla="*/ 132972 h 1772281"/>
            <a:gd name="connsiteX4" fmla="*/ 3024105 w 11977016"/>
            <a:gd name="connsiteY4" fmla="*/ 195761 h 1772281"/>
            <a:gd name="connsiteX5" fmla="*/ 2550394 w 11977016"/>
            <a:gd name="connsiteY5" fmla="*/ 226101 h 1772281"/>
            <a:gd name="connsiteX6" fmla="*/ 2593595 w 11977016"/>
            <a:gd name="connsiteY6" fmla="*/ 275961 h 1772281"/>
            <a:gd name="connsiteX7" fmla="*/ 2847251 w 11977016"/>
            <a:gd name="connsiteY7" fmla="*/ 313570 h 1772281"/>
            <a:gd name="connsiteX8" fmla="*/ 2066783 w 11977016"/>
            <a:gd name="connsiteY8" fmla="*/ 331371 h 1772281"/>
            <a:gd name="connsiteX9" fmla="*/ 1749901 w 11977016"/>
            <a:gd name="connsiteY9" fmla="*/ 354697 h 1772281"/>
            <a:gd name="connsiteX10" fmla="*/ 893982 w 11977016"/>
            <a:gd name="connsiteY10" fmla="*/ 399035 h 1772281"/>
            <a:gd name="connsiteX11" fmla="*/ 659752 w 11977016"/>
            <a:gd name="connsiteY11" fmla="*/ 444891 h 1772281"/>
            <a:gd name="connsiteX12" fmla="*/ 49989 w 11977016"/>
            <a:gd name="connsiteY12" fmla="*/ 473930 h 1772281"/>
            <a:gd name="connsiteX13" fmla="*/ 166316 w 11977016"/>
            <a:gd name="connsiteY13" fmla="*/ 470710 h 1772281"/>
            <a:gd name="connsiteX14" fmla="*/ 0 w 11977016"/>
            <a:gd name="connsiteY14" fmla="*/ 502752 h 1772281"/>
            <a:gd name="connsiteX15" fmla="*/ 352658 w 11977016"/>
            <a:gd name="connsiteY15" fmla="*/ 572758 h 1772281"/>
            <a:gd name="connsiteX16" fmla="*/ 3375489 w 11977016"/>
            <a:gd name="connsiteY16" fmla="*/ 596853 h 1772281"/>
            <a:gd name="connsiteX17" fmla="*/ 5545850 w 11977016"/>
            <a:gd name="connsiteY17" fmla="*/ 615505 h 1772281"/>
            <a:gd name="connsiteX18" fmla="*/ 6291514 w 11977016"/>
            <a:gd name="connsiteY18" fmla="*/ 635978 h 1772281"/>
            <a:gd name="connsiteX19" fmla="*/ 6455351 w 11977016"/>
            <a:gd name="connsiteY19" fmla="*/ 695457 h 1772281"/>
            <a:gd name="connsiteX20" fmla="*/ 11837972 w 11977016"/>
            <a:gd name="connsiteY20" fmla="*/ 1328441 h 1772281"/>
            <a:gd name="connsiteX21" fmla="*/ 5870985 w 11977016"/>
            <a:gd name="connsiteY21" fmla="*/ 1771750 h 1772281"/>
            <a:gd name="connsiteX22" fmla="*/ 5926372 w 11977016"/>
            <a:gd name="connsiteY22" fmla="*/ 1743621 h 1772281"/>
            <a:gd name="connsiteX23" fmla="*/ 7234478 w 11977016"/>
            <a:gd name="connsiteY23" fmla="*/ 1509762 h 1772281"/>
            <a:gd name="connsiteX0" fmla="*/ 3314890 w 11977016"/>
            <a:gd name="connsiteY0" fmla="*/ 0 h 1772281"/>
            <a:gd name="connsiteX1" fmla="*/ 3350608 w 11977016"/>
            <a:gd name="connsiteY1" fmla="*/ 11906 h 1772281"/>
            <a:gd name="connsiteX2" fmla="*/ 3410140 w 11977016"/>
            <a:gd name="connsiteY2" fmla="*/ 83343 h 1772281"/>
            <a:gd name="connsiteX3" fmla="*/ 3206322 w 11977016"/>
            <a:gd name="connsiteY3" fmla="*/ 132972 h 1772281"/>
            <a:gd name="connsiteX4" fmla="*/ 3024105 w 11977016"/>
            <a:gd name="connsiteY4" fmla="*/ 195761 h 1772281"/>
            <a:gd name="connsiteX5" fmla="*/ 2550394 w 11977016"/>
            <a:gd name="connsiteY5" fmla="*/ 226101 h 1772281"/>
            <a:gd name="connsiteX6" fmla="*/ 2593595 w 11977016"/>
            <a:gd name="connsiteY6" fmla="*/ 275961 h 1772281"/>
            <a:gd name="connsiteX7" fmla="*/ 2847251 w 11977016"/>
            <a:gd name="connsiteY7" fmla="*/ 313570 h 1772281"/>
            <a:gd name="connsiteX8" fmla="*/ 2066783 w 11977016"/>
            <a:gd name="connsiteY8" fmla="*/ 331371 h 1772281"/>
            <a:gd name="connsiteX9" fmla="*/ 1749901 w 11977016"/>
            <a:gd name="connsiteY9" fmla="*/ 354697 h 1772281"/>
            <a:gd name="connsiteX10" fmla="*/ 893982 w 11977016"/>
            <a:gd name="connsiteY10" fmla="*/ 399035 h 1772281"/>
            <a:gd name="connsiteX11" fmla="*/ 659752 w 11977016"/>
            <a:gd name="connsiteY11" fmla="*/ 444891 h 1772281"/>
            <a:gd name="connsiteX12" fmla="*/ 49989 w 11977016"/>
            <a:gd name="connsiteY12" fmla="*/ 473930 h 1772281"/>
            <a:gd name="connsiteX13" fmla="*/ 166316 w 11977016"/>
            <a:gd name="connsiteY13" fmla="*/ 470710 h 1772281"/>
            <a:gd name="connsiteX14" fmla="*/ 0 w 11977016"/>
            <a:gd name="connsiteY14" fmla="*/ 502752 h 1772281"/>
            <a:gd name="connsiteX15" fmla="*/ 352658 w 11977016"/>
            <a:gd name="connsiteY15" fmla="*/ 572758 h 1772281"/>
            <a:gd name="connsiteX16" fmla="*/ 3375489 w 11977016"/>
            <a:gd name="connsiteY16" fmla="*/ 596853 h 1772281"/>
            <a:gd name="connsiteX17" fmla="*/ 5545850 w 11977016"/>
            <a:gd name="connsiteY17" fmla="*/ 615505 h 1772281"/>
            <a:gd name="connsiteX18" fmla="*/ 6291514 w 11977016"/>
            <a:gd name="connsiteY18" fmla="*/ 635978 h 1772281"/>
            <a:gd name="connsiteX19" fmla="*/ 6455351 w 11977016"/>
            <a:gd name="connsiteY19" fmla="*/ 695457 h 1772281"/>
            <a:gd name="connsiteX20" fmla="*/ 11837972 w 11977016"/>
            <a:gd name="connsiteY20" fmla="*/ 1328441 h 1772281"/>
            <a:gd name="connsiteX21" fmla="*/ 5870985 w 11977016"/>
            <a:gd name="connsiteY21" fmla="*/ 1771750 h 1772281"/>
            <a:gd name="connsiteX22" fmla="*/ 5926372 w 11977016"/>
            <a:gd name="connsiteY22" fmla="*/ 1743621 h 1772281"/>
            <a:gd name="connsiteX23" fmla="*/ 4882776 w 11977016"/>
            <a:gd name="connsiteY23" fmla="*/ 1743837 h 1772281"/>
            <a:gd name="connsiteX0" fmla="*/ 3314890 w 8605420"/>
            <a:gd name="connsiteY0" fmla="*/ 0 h 1772281"/>
            <a:gd name="connsiteX1" fmla="*/ 3350608 w 8605420"/>
            <a:gd name="connsiteY1" fmla="*/ 11906 h 1772281"/>
            <a:gd name="connsiteX2" fmla="*/ 3410140 w 8605420"/>
            <a:gd name="connsiteY2" fmla="*/ 83343 h 1772281"/>
            <a:gd name="connsiteX3" fmla="*/ 3206322 w 8605420"/>
            <a:gd name="connsiteY3" fmla="*/ 132972 h 1772281"/>
            <a:gd name="connsiteX4" fmla="*/ 3024105 w 8605420"/>
            <a:gd name="connsiteY4" fmla="*/ 195761 h 1772281"/>
            <a:gd name="connsiteX5" fmla="*/ 2550394 w 8605420"/>
            <a:gd name="connsiteY5" fmla="*/ 226101 h 1772281"/>
            <a:gd name="connsiteX6" fmla="*/ 2593595 w 8605420"/>
            <a:gd name="connsiteY6" fmla="*/ 275961 h 1772281"/>
            <a:gd name="connsiteX7" fmla="*/ 2847251 w 8605420"/>
            <a:gd name="connsiteY7" fmla="*/ 313570 h 1772281"/>
            <a:gd name="connsiteX8" fmla="*/ 2066783 w 8605420"/>
            <a:gd name="connsiteY8" fmla="*/ 331371 h 1772281"/>
            <a:gd name="connsiteX9" fmla="*/ 1749901 w 8605420"/>
            <a:gd name="connsiteY9" fmla="*/ 354697 h 1772281"/>
            <a:gd name="connsiteX10" fmla="*/ 893982 w 8605420"/>
            <a:gd name="connsiteY10" fmla="*/ 399035 h 1772281"/>
            <a:gd name="connsiteX11" fmla="*/ 659752 w 8605420"/>
            <a:gd name="connsiteY11" fmla="*/ 444891 h 1772281"/>
            <a:gd name="connsiteX12" fmla="*/ 49989 w 8605420"/>
            <a:gd name="connsiteY12" fmla="*/ 473930 h 1772281"/>
            <a:gd name="connsiteX13" fmla="*/ 166316 w 8605420"/>
            <a:gd name="connsiteY13" fmla="*/ 470710 h 1772281"/>
            <a:gd name="connsiteX14" fmla="*/ 0 w 8605420"/>
            <a:gd name="connsiteY14" fmla="*/ 502752 h 1772281"/>
            <a:gd name="connsiteX15" fmla="*/ 352658 w 8605420"/>
            <a:gd name="connsiteY15" fmla="*/ 572758 h 1772281"/>
            <a:gd name="connsiteX16" fmla="*/ 3375489 w 8605420"/>
            <a:gd name="connsiteY16" fmla="*/ 596853 h 1772281"/>
            <a:gd name="connsiteX17" fmla="*/ 5545850 w 8605420"/>
            <a:gd name="connsiteY17" fmla="*/ 615505 h 1772281"/>
            <a:gd name="connsiteX18" fmla="*/ 6291514 w 8605420"/>
            <a:gd name="connsiteY18" fmla="*/ 635978 h 1772281"/>
            <a:gd name="connsiteX19" fmla="*/ 6455351 w 8605420"/>
            <a:gd name="connsiteY19" fmla="*/ 695457 h 1772281"/>
            <a:gd name="connsiteX20" fmla="*/ 8132240 w 8605420"/>
            <a:gd name="connsiteY20" fmla="*/ 1390345 h 1772281"/>
            <a:gd name="connsiteX21" fmla="*/ 5870985 w 8605420"/>
            <a:gd name="connsiteY21" fmla="*/ 1771750 h 1772281"/>
            <a:gd name="connsiteX22" fmla="*/ 5926372 w 8605420"/>
            <a:gd name="connsiteY22" fmla="*/ 1743621 h 1772281"/>
            <a:gd name="connsiteX23" fmla="*/ 4882776 w 8605420"/>
            <a:gd name="connsiteY23" fmla="*/ 1743837 h 1772281"/>
            <a:gd name="connsiteX0" fmla="*/ 3314890 w 10505711"/>
            <a:gd name="connsiteY0" fmla="*/ 0 h 1772281"/>
            <a:gd name="connsiteX1" fmla="*/ 3350608 w 10505711"/>
            <a:gd name="connsiteY1" fmla="*/ 11906 h 1772281"/>
            <a:gd name="connsiteX2" fmla="*/ 3410140 w 10505711"/>
            <a:gd name="connsiteY2" fmla="*/ 83343 h 1772281"/>
            <a:gd name="connsiteX3" fmla="*/ 3206322 w 10505711"/>
            <a:gd name="connsiteY3" fmla="*/ 132972 h 1772281"/>
            <a:gd name="connsiteX4" fmla="*/ 3024105 w 10505711"/>
            <a:gd name="connsiteY4" fmla="*/ 195761 h 1772281"/>
            <a:gd name="connsiteX5" fmla="*/ 2550394 w 10505711"/>
            <a:gd name="connsiteY5" fmla="*/ 226101 h 1772281"/>
            <a:gd name="connsiteX6" fmla="*/ 2593595 w 10505711"/>
            <a:gd name="connsiteY6" fmla="*/ 275961 h 1772281"/>
            <a:gd name="connsiteX7" fmla="*/ 2847251 w 10505711"/>
            <a:gd name="connsiteY7" fmla="*/ 313570 h 1772281"/>
            <a:gd name="connsiteX8" fmla="*/ 2066783 w 10505711"/>
            <a:gd name="connsiteY8" fmla="*/ 331371 h 1772281"/>
            <a:gd name="connsiteX9" fmla="*/ 1749901 w 10505711"/>
            <a:gd name="connsiteY9" fmla="*/ 354697 h 1772281"/>
            <a:gd name="connsiteX10" fmla="*/ 893982 w 10505711"/>
            <a:gd name="connsiteY10" fmla="*/ 399035 h 1772281"/>
            <a:gd name="connsiteX11" fmla="*/ 659752 w 10505711"/>
            <a:gd name="connsiteY11" fmla="*/ 444891 h 1772281"/>
            <a:gd name="connsiteX12" fmla="*/ 49989 w 10505711"/>
            <a:gd name="connsiteY12" fmla="*/ 473930 h 1772281"/>
            <a:gd name="connsiteX13" fmla="*/ 166316 w 10505711"/>
            <a:gd name="connsiteY13" fmla="*/ 470710 h 1772281"/>
            <a:gd name="connsiteX14" fmla="*/ 0 w 10505711"/>
            <a:gd name="connsiteY14" fmla="*/ 502752 h 1772281"/>
            <a:gd name="connsiteX15" fmla="*/ 352658 w 10505711"/>
            <a:gd name="connsiteY15" fmla="*/ 572758 h 1772281"/>
            <a:gd name="connsiteX16" fmla="*/ 3375489 w 10505711"/>
            <a:gd name="connsiteY16" fmla="*/ 596853 h 1772281"/>
            <a:gd name="connsiteX17" fmla="*/ 5545850 w 10505711"/>
            <a:gd name="connsiteY17" fmla="*/ 615505 h 1772281"/>
            <a:gd name="connsiteX18" fmla="*/ 6291514 w 10505711"/>
            <a:gd name="connsiteY18" fmla="*/ 635978 h 1772281"/>
            <a:gd name="connsiteX19" fmla="*/ 6455351 w 10505711"/>
            <a:gd name="connsiteY19" fmla="*/ 695457 h 1772281"/>
            <a:gd name="connsiteX20" fmla="*/ 8132240 w 10505711"/>
            <a:gd name="connsiteY20" fmla="*/ 1390345 h 1772281"/>
            <a:gd name="connsiteX21" fmla="*/ 5870985 w 10505711"/>
            <a:gd name="connsiteY21" fmla="*/ 1771750 h 1772281"/>
            <a:gd name="connsiteX22" fmla="*/ 5926372 w 10505711"/>
            <a:gd name="connsiteY22" fmla="*/ 1743621 h 1772281"/>
            <a:gd name="connsiteX23" fmla="*/ 4882776 w 10505711"/>
            <a:gd name="connsiteY23" fmla="*/ 1743837 h 1772281"/>
            <a:gd name="connsiteX0" fmla="*/ 3314890 w 12532743"/>
            <a:gd name="connsiteY0" fmla="*/ 0 h 1772281"/>
            <a:gd name="connsiteX1" fmla="*/ 3350608 w 12532743"/>
            <a:gd name="connsiteY1" fmla="*/ 11906 h 1772281"/>
            <a:gd name="connsiteX2" fmla="*/ 3410140 w 12532743"/>
            <a:gd name="connsiteY2" fmla="*/ 83343 h 1772281"/>
            <a:gd name="connsiteX3" fmla="*/ 3206322 w 12532743"/>
            <a:gd name="connsiteY3" fmla="*/ 132972 h 1772281"/>
            <a:gd name="connsiteX4" fmla="*/ 3024105 w 12532743"/>
            <a:gd name="connsiteY4" fmla="*/ 195761 h 1772281"/>
            <a:gd name="connsiteX5" fmla="*/ 2550394 w 12532743"/>
            <a:gd name="connsiteY5" fmla="*/ 226101 h 1772281"/>
            <a:gd name="connsiteX6" fmla="*/ 2593595 w 12532743"/>
            <a:gd name="connsiteY6" fmla="*/ 275961 h 1772281"/>
            <a:gd name="connsiteX7" fmla="*/ 2847251 w 12532743"/>
            <a:gd name="connsiteY7" fmla="*/ 313570 h 1772281"/>
            <a:gd name="connsiteX8" fmla="*/ 2066783 w 12532743"/>
            <a:gd name="connsiteY8" fmla="*/ 331371 h 1772281"/>
            <a:gd name="connsiteX9" fmla="*/ 1749901 w 12532743"/>
            <a:gd name="connsiteY9" fmla="*/ 354697 h 1772281"/>
            <a:gd name="connsiteX10" fmla="*/ 893982 w 12532743"/>
            <a:gd name="connsiteY10" fmla="*/ 399035 h 1772281"/>
            <a:gd name="connsiteX11" fmla="*/ 659752 w 12532743"/>
            <a:gd name="connsiteY11" fmla="*/ 444891 h 1772281"/>
            <a:gd name="connsiteX12" fmla="*/ 49989 w 12532743"/>
            <a:gd name="connsiteY12" fmla="*/ 473930 h 1772281"/>
            <a:gd name="connsiteX13" fmla="*/ 166316 w 12532743"/>
            <a:gd name="connsiteY13" fmla="*/ 470710 h 1772281"/>
            <a:gd name="connsiteX14" fmla="*/ 0 w 12532743"/>
            <a:gd name="connsiteY14" fmla="*/ 502752 h 1772281"/>
            <a:gd name="connsiteX15" fmla="*/ 352658 w 12532743"/>
            <a:gd name="connsiteY15" fmla="*/ 572758 h 1772281"/>
            <a:gd name="connsiteX16" fmla="*/ 3375489 w 12532743"/>
            <a:gd name="connsiteY16" fmla="*/ 596853 h 1772281"/>
            <a:gd name="connsiteX17" fmla="*/ 5545850 w 12532743"/>
            <a:gd name="connsiteY17" fmla="*/ 615505 h 1772281"/>
            <a:gd name="connsiteX18" fmla="*/ 6291514 w 12532743"/>
            <a:gd name="connsiteY18" fmla="*/ 635978 h 1772281"/>
            <a:gd name="connsiteX19" fmla="*/ 6455351 w 12532743"/>
            <a:gd name="connsiteY19" fmla="*/ 695457 h 1772281"/>
            <a:gd name="connsiteX20" fmla="*/ 8132240 w 12532743"/>
            <a:gd name="connsiteY20" fmla="*/ 1390345 h 1772281"/>
            <a:gd name="connsiteX21" fmla="*/ 5870985 w 12532743"/>
            <a:gd name="connsiteY21" fmla="*/ 1771750 h 1772281"/>
            <a:gd name="connsiteX22" fmla="*/ 5926372 w 12532743"/>
            <a:gd name="connsiteY22" fmla="*/ 1743621 h 1772281"/>
            <a:gd name="connsiteX23" fmla="*/ 4882776 w 12532743"/>
            <a:gd name="connsiteY23" fmla="*/ 1743837 h 17722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</a:cxnLst>
          <a:rect l="l" t="t" r="r" b="b"/>
          <a:pathLst>
            <a:path w="12532743" h="1772281">
              <a:moveTo>
                <a:pt x="3314890" y="0"/>
              </a:moveTo>
              <a:cubicBezTo>
                <a:pt x="3326796" y="3969"/>
                <a:pt x="3340166" y="4944"/>
                <a:pt x="3350608" y="11906"/>
              </a:cubicBezTo>
              <a:cubicBezTo>
                <a:pt x="3373337" y="27059"/>
                <a:pt x="3434188" y="63165"/>
                <a:pt x="3410140" y="83343"/>
              </a:cubicBezTo>
              <a:cubicBezTo>
                <a:pt x="3386092" y="103521"/>
                <a:pt x="3773204" y="115761"/>
                <a:pt x="3206322" y="132972"/>
              </a:cubicBezTo>
              <a:lnTo>
                <a:pt x="3024105" y="195761"/>
              </a:lnTo>
              <a:lnTo>
                <a:pt x="2550394" y="226101"/>
              </a:lnTo>
              <a:lnTo>
                <a:pt x="2593595" y="275961"/>
              </a:lnTo>
              <a:cubicBezTo>
                <a:pt x="2836358" y="290539"/>
                <a:pt x="2833676" y="309045"/>
                <a:pt x="2847251" y="313570"/>
              </a:cubicBezTo>
              <a:lnTo>
                <a:pt x="2066783" y="331371"/>
              </a:lnTo>
              <a:lnTo>
                <a:pt x="1749901" y="354697"/>
              </a:lnTo>
              <a:cubicBezTo>
                <a:pt x="1761807" y="362634"/>
                <a:pt x="869018" y="388345"/>
                <a:pt x="893982" y="399035"/>
              </a:cubicBezTo>
              <a:cubicBezTo>
                <a:pt x="1490624" y="422670"/>
                <a:pt x="2986818" y="442965"/>
                <a:pt x="659752" y="444891"/>
              </a:cubicBezTo>
              <a:cubicBezTo>
                <a:pt x="659757" y="444894"/>
                <a:pt x="132228" y="469627"/>
                <a:pt x="49989" y="473930"/>
              </a:cubicBezTo>
              <a:cubicBezTo>
                <a:pt x="-32250" y="478233"/>
                <a:pt x="436793" y="471783"/>
                <a:pt x="166316" y="470710"/>
              </a:cubicBezTo>
              <a:lnTo>
                <a:pt x="0" y="502752"/>
              </a:lnTo>
              <a:lnTo>
                <a:pt x="352658" y="572758"/>
              </a:lnTo>
              <a:cubicBezTo>
                <a:pt x="258064" y="585391"/>
                <a:pt x="3363313" y="593809"/>
                <a:pt x="3375489" y="596853"/>
              </a:cubicBezTo>
              <a:lnTo>
                <a:pt x="5545850" y="615505"/>
              </a:lnTo>
              <a:cubicBezTo>
                <a:pt x="5557756" y="623443"/>
                <a:pt x="6139931" y="622653"/>
                <a:pt x="6291514" y="635978"/>
              </a:cubicBezTo>
              <a:cubicBezTo>
                <a:pt x="6443098" y="649303"/>
                <a:pt x="6792683" y="696910"/>
                <a:pt x="6455351" y="695457"/>
              </a:cubicBezTo>
              <a:cubicBezTo>
                <a:pt x="8641502" y="927731"/>
                <a:pt x="17918409" y="1343783"/>
                <a:pt x="8132240" y="1390345"/>
              </a:cubicBezTo>
              <a:cubicBezTo>
                <a:pt x="7994206" y="1392087"/>
                <a:pt x="6009019" y="1770008"/>
                <a:pt x="5870985" y="1771750"/>
              </a:cubicBezTo>
              <a:cubicBezTo>
                <a:pt x="5886509" y="1776925"/>
                <a:pt x="5910042" y="1742567"/>
                <a:pt x="5926372" y="1743621"/>
              </a:cubicBezTo>
              <a:cubicBezTo>
                <a:pt x="6117741" y="1755968"/>
                <a:pt x="4755594" y="1743837"/>
                <a:pt x="4882776" y="1743837"/>
              </a:cubicBezTo>
            </a:path>
          </a:pathLst>
        </a:custGeom>
        <a:ln w="53975">
          <a:solidFill>
            <a:schemeClr val="tx2">
              <a:lumMod val="60000"/>
              <a:lumOff val="4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s-CO"/>
        </a:p>
      </xdr:txBody>
    </xdr:sp>
    <xdr:clientData/>
  </xdr:twoCellAnchor>
  <xdr:twoCellAnchor>
    <xdr:from>
      <xdr:col>3</xdr:col>
      <xdr:colOff>31750</xdr:colOff>
      <xdr:row>19</xdr:row>
      <xdr:rowOff>1835513</xdr:rowOff>
    </xdr:from>
    <xdr:to>
      <xdr:col>5</xdr:col>
      <xdr:colOff>558103</xdr:colOff>
      <xdr:row>19</xdr:row>
      <xdr:rowOff>2130394</xdr:rowOff>
    </xdr:to>
    <xdr:cxnSp macro="">
      <xdr:nvCxnSpPr>
        <xdr:cNvPr id="6" name="5 Conector curvado"/>
        <xdr:cNvCxnSpPr>
          <a:endCxn id="5" idx="18"/>
        </xdr:cNvCxnSpPr>
      </xdr:nvCxnSpPr>
      <xdr:spPr>
        <a:xfrm flipV="1">
          <a:off x="3111500" y="7911193"/>
          <a:ext cx="2488046" cy="290890"/>
        </a:xfrm>
        <a:prstGeom prst="curvedConnector3">
          <a:avLst>
            <a:gd name="adj1" fmla="val 50000"/>
          </a:avLst>
        </a:prstGeom>
        <a:ln w="571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400051</xdr:colOff>
      <xdr:row>19</xdr:row>
      <xdr:rowOff>1902883</xdr:rowOff>
    </xdr:from>
    <xdr:to>
      <xdr:col>3</xdr:col>
      <xdr:colOff>61855</xdr:colOff>
      <xdr:row>19</xdr:row>
      <xdr:rowOff>2606662</xdr:rowOff>
    </xdr:to>
    <xdr:sp macro="" textlink="">
      <xdr:nvSpPr>
        <xdr:cNvPr id="7" name="6 Elipse"/>
        <xdr:cNvSpPr/>
      </xdr:nvSpPr>
      <xdr:spPr>
        <a:xfrm>
          <a:off x="2712086" y="7967133"/>
          <a:ext cx="429245" cy="70181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Normal="100" zoomScaleSheetLayoutView="90" workbookViewId="0">
      <selection activeCell="I7" sqref="I7"/>
    </sheetView>
  </sheetViews>
  <sheetFormatPr baseColWidth="10" defaultRowHeight="12.75" x14ac:dyDescent="0.2"/>
  <cols>
    <col min="1" max="1" width="17.85546875" customWidth="1"/>
    <col min="2" max="2" width="16.85546875" customWidth="1"/>
    <col min="4" max="4" width="13.28515625" customWidth="1"/>
    <col min="5" max="5" width="16" customWidth="1"/>
    <col min="6" max="6" width="40.5703125" customWidth="1"/>
    <col min="9" max="9" width="17.42578125" bestFit="1" customWidth="1"/>
    <col min="12" max="12" width="13.7109375" bestFit="1" customWidth="1"/>
    <col min="15" max="15" width="13.28515625" bestFit="1" customWidth="1"/>
    <col min="16" max="16" width="12.7109375" bestFit="1" customWidth="1"/>
  </cols>
  <sheetData>
    <row r="1" spans="1:24" s="1" customFormat="1" ht="87.6" customHeight="1" thickBot="1" x14ac:dyDescent="0.25">
      <c r="A1" s="83"/>
      <c r="B1" s="84"/>
      <c r="C1" s="85" t="s">
        <v>40</v>
      </c>
      <c r="D1" s="85"/>
      <c r="E1" s="85"/>
      <c r="F1" s="86"/>
    </row>
    <row r="2" spans="1:24" s="1" customFormat="1" ht="27.75" hidden="1" customHeight="1" x14ac:dyDescent="0.2">
      <c r="A2" s="2" t="s">
        <v>0</v>
      </c>
      <c r="B2" s="87" t="s">
        <v>4</v>
      </c>
      <c r="C2" s="88"/>
      <c r="D2" s="88"/>
      <c r="E2" s="88"/>
      <c r="F2" s="89"/>
    </row>
    <row r="3" spans="1:24" s="1" customFormat="1" ht="18" hidden="1" customHeight="1" x14ac:dyDescent="0.2">
      <c r="A3" s="3" t="s">
        <v>1</v>
      </c>
      <c r="B3" s="90" t="s">
        <v>5</v>
      </c>
      <c r="C3" s="91"/>
      <c r="D3" s="91"/>
      <c r="E3" s="91"/>
      <c r="F3" s="92"/>
    </row>
    <row r="4" spans="1:24" s="1" customFormat="1" ht="12" customHeight="1" thickBot="1" x14ac:dyDescent="0.25">
      <c r="A4" s="4"/>
      <c r="B4" s="5"/>
      <c r="C4" s="6"/>
      <c r="D4" s="6"/>
      <c r="E4" s="6"/>
      <c r="F4" s="7"/>
    </row>
    <row r="5" spans="1:24" s="1" customFormat="1" ht="23.45" customHeight="1" x14ac:dyDescent="0.2">
      <c r="A5" s="8" t="s">
        <v>6</v>
      </c>
      <c r="B5" s="93"/>
      <c r="C5" s="93"/>
      <c r="D5" s="93"/>
      <c r="E5" s="93"/>
      <c r="F5" s="94"/>
    </row>
    <row r="6" spans="1:24" s="1" customFormat="1" ht="27.75" customHeight="1" thickBot="1" x14ac:dyDescent="0.25">
      <c r="A6" s="9" t="s">
        <v>7</v>
      </c>
      <c r="B6" s="10"/>
      <c r="C6" s="10"/>
      <c r="D6" s="10"/>
      <c r="E6" s="10"/>
      <c r="F6" s="11"/>
    </row>
    <row r="7" spans="1:24" s="1" customFormat="1" ht="17.25" customHeight="1" thickTop="1" x14ac:dyDescent="0.2">
      <c r="A7" s="12" t="s">
        <v>8</v>
      </c>
      <c r="B7" s="80"/>
      <c r="C7" s="80"/>
      <c r="D7" s="80"/>
      <c r="E7" s="80"/>
      <c r="F7" s="81"/>
    </row>
    <row r="8" spans="1:24" s="1" customFormat="1" ht="27.75" customHeight="1" thickBot="1" x14ac:dyDescent="0.25">
      <c r="A8" s="62" t="s">
        <v>41</v>
      </c>
      <c r="B8" s="63"/>
      <c r="C8" s="63"/>
      <c r="D8" s="63"/>
      <c r="E8" s="63"/>
      <c r="F8" s="64"/>
      <c r="O8" s="13"/>
      <c r="P8" s="13"/>
      <c r="Q8" s="13"/>
      <c r="W8" s="13"/>
      <c r="X8" s="13"/>
    </row>
    <row r="9" spans="1:24" s="1" customFormat="1" ht="17.25" customHeight="1" thickTop="1" x14ac:dyDescent="0.2">
      <c r="A9" s="12" t="s">
        <v>9</v>
      </c>
      <c r="B9" s="80"/>
      <c r="C9" s="80"/>
      <c r="D9" s="80"/>
      <c r="E9" s="80"/>
      <c r="F9" s="81"/>
      <c r="O9" s="13"/>
      <c r="P9" s="13"/>
      <c r="Q9" s="13"/>
    </row>
    <row r="10" spans="1:24" s="1" customFormat="1" ht="45.75" customHeight="1" thickBot="1" x14ac:dyDescent="0.25">
      <c r="A10" s="62" t="s">
        <v>26</v>
      </c>
      <c r="B10" s="63"/>
      <c r="C10" s="63"/>
      <c r="D10" s="63"/>
      <c r="E10" s="63"/>
      <c r="F10" s="64"/>
      <c r="N10" s="39"/>
      <c r="O10" s="42"/>
      <c r="P10" s="42"/>
      <c r="Q10" s="42"/>
    </row>
    <row r="11" spans="1:24" s="1" customFormat="1" ht="17.25" customHeight="1" thickTop="1" x14ac:dyDescent="0.2">
      <c r="A11" s="12" t="s">
        <v>27</v>
      </c>
      <c r="B11" s="80"/>
      <c r="C11" s="80"/>
      <c r="D11" s="80"/>
      <c r="E11" s="80"/>
      <c r="F11" s="81"/>
      <c r="N11" s="39"/>
      <c r="O11" s="42"/>
      <c r="P11" s="42"/>
      <c r="Q11" s="42"/>
    </row>
    <row r="12" spans="1:24" s="1" customFormat="1" ht="24" customHeight="1" thickBot="1" x14ac:dyDescent="0.25">
      <c r="A12" s="62" t="s">
        <v>18</v>
      </c>
      <c r="B12" s="63"/>
      <c r="C12" s="63"/>
      <c r="D12" s="63"/>
      <c r="E12" s="63"/>
      <c r="F12" s="64"/>
      <c r="N12" s="39"/>
      <c r="O12" s="45">
        <v>41192</v>
      </c>
      <c r="P12" s="42"/>
      <c r="Q12" s="42"/>
    </row>
    <row r="13" spans="1:24" s="1" customFormat="1" ht="17.25" customHeight="1" thickTop="1" x14ac:dyDescent="0.2">
      <c r="A13" s="12" t="s">
        <v>10</v>
      </c>
      <c r="B13" s="14"/>
      <c r="C13" s="14"/>
      <c r="D13" s="14"/>
      <c r="E13" s="72" t="s">
        <v>42</v>
      </c>
      <c r="F13" s="73"/>
      <c r="H13" s="24"/>
      <c r="I13" s="24"/>
      <c r="J13" s="24"/>
      <c r="N13" s="39"/>
      <c r="O13" s="45">
        <v>42307</v>
      </c>
      <c r="P13" s="42"/>
      <c r="Q13" s="42"/>
    </row>
    <row r="14" spans="1:24" s="1" customFormat="1" ht="37.5" customHeight="1" thickBot="1" x14ac:dyDescent="0.25">
      <c r="A14" s="62" t="s">
        <v>28</v>
      </c>
      <c r="B14" s="63"/>
      <c r="C14" s="63"/>
      <c r="D14" s="64"/>
      <c r="E14" s="74">
        <f>135738141000/1000000</f>
        <v>135738.141</v>
      </c>
      <c r="F14" s="75"/>
      <c r="H14" s="24"/>
      <c r="I14" s="24">
        <f>210+124</f>
        <v>334</v>
      </c>
      <c r="J14" s="24"/>
      <c r="N14" s="39"/>
      <c r="O14" s="43">
        <f>+O13-O12</f>
        <v>1115</v>
      </c>
      <c r="P14" s="42">
        <f>+O14/30</f>
        <v>37.166666666666664</v>
      </c>
      <c r="Q14" s="42"/>
    </row>
    <row r="15" spans="1:24" s="1" customFormat="1" ht="20.25" customHeight="1" thickTop="1" x14ac:dyDescent="0.2">
      <c r="A15" s="12" t="s">
        <v>11</v>
      </c>
      <c r="B15" s="14"/>
      <c r="C15" s="14"/>
      <c r="D15" s="14"/>
      <c r="E15" s="72" t="s">
        <v>43</v>
      </c>
      <c r="F15" s="73"/>
      <c r="H15" s="24"/>
      <c r="I15" s="24"/>
      <c r="J15" s="24"/>
      <c r="N15" s="39"/>
      <c r="O15" s="45">
        <v>42231</v>
      </c>
      <c r="P15" s="42"/>
      <c r="Q15" s="42"/>
    </row>
    <row r="16" spans="1:24" s="1" customFormat="1" ht="42" customHeight="1" thickBot="1" x14ac:dyDescent="0.25">
      <c r="A16" s="62" t="s">
        <v>30</v>
      </c>
      <c r="B16" s="63"/>
      <c r="C16" s="63"/>
      <c r="D16" s="64"/>
      <c r="E16" s="74">
        <f>5813600000/1000000</f>
        <v>5813.6</v>
      </c>
      <c r="F16" s="75"/>
      <c r="H16" s="24"/>
      <c r="I16" s="40" t="e">
        <f>+E14+E16+#REF!</f>
        <v>#REF!</v>
      </c>
      <c r="J16" s="24"/>
      <c r="N16" s="39"/>
      <c r="O16" s="43">
        <f>+O15-O12</f>
        <v>1039</v>
      </c>
      <c r="P16" s="42"/>
      <c r="Q16" s="42"/>
    </row>
    <row r="17" spans="1:17" s="1" customFormat="1" ht="17.25" customHeight="1" thickTop="1" x14ac:dyDescent="0.2">
      <c r="A17" s="12" t="s">
        <v>12</v>
      </c>
      <c r="B17" s="14"/>
      <c r="C17" s="15" t="s">
        <v>13</v>
      </c>
      <c r="D17" s="14"/>
      <c r="E17" s="16" t="s">
        <v>14</v>
      </c>
      <c r="F17" s="25" t="s">
        <v>15</v>
      </c>
      <c r="H17" s="24"/>
      <c r="I17" s="24"/>
      <c r="J17" s="24"/>
      <c r="N17" s="42"/>
      <c r="O17" s="44">
        <f>+O16/O14</f>
        <v>0.93183856502242157</v>
      </c>
      <c r="P17" s="42"/>
      <c r="Q17" s="42"/>
    </row>
    <row r="18" spans="1:17" s="1" customFormat="1" ht="26.25" customHeight="1" thickBot="1" x14ac:dyDescent="0.25">
      <c r="A18" s="76" t="s">
        <v>29</v>
      </c>
      <c r="B18" s="77"/>
      <c r="C18" s="78" t="s">
        <v>45</v>
      </c>
      <c r="D18" s="79"/>
      <c r="E18" s="17" t="s">
        <v>44</v>
      </c>
      <c r="F18" s="18">
        <f>+O17</f>
        <v>0.93183856502242157</v>
      </c>
      <c r="H18" s="24"/>
      <c r="I18" s="24"/>
      <c r="J18" s="24"/>
      <c r="L18" s="24">
        <f>25/48</f>
        <v>0.52083333333333337</v>
      </c>
      <c r="N18" s="39"/>
      <c r="O18" s="42"/>
      <c r="P18" s="42"/>
      <c r="Q18" s="42"/>
    </row>
    <row r="19" spans="1:17" s="1" customFormat="1" ht="17.25" customHeight="1" thickTop="1" x14ac:dyDescent="0.2">
      <c r="A19" s="19" t="s">
        <v>16</v>
      </c>
      <c r="B19" s="80"/>
      <c r="C19" s="80"/>
      <c r="D19" s="80"/>
      <c r="E19" s="80"/>
      <c r="F19" s="81"/>
      <c r="H19" s="24"/>
      <c r="I19" s="40">
        <f>+E14+E16</f>
        <v>141551.74100000001</v>
      </c>
      <c r="J19" s="24"/>
      <c r="N19" s="39"/>
      <c r="O19" s="42"/>
      <c r="P19" s="42"/>
      <c r="Q19" s="42"/>
    </row>
    <row r="20" spans="1:17" s="1" customFormat="1" ht="328.5" customHeight="1" x14ac:dyDescent="0.2">
      <c r="A20" s="65"/>
      <c r="B20" s="66"/>
      <c r="C20" s="66"/>
      <c r="D20" s="66"/>
      <c r="E20" s="66"/>
      <c r="F20" s="67"/>
      <c r="N20" s="39"/>
      <c r="O20" s="42"/>
      <c r="P20" s="42"/>
      <c r="Q20" s="42"/>
    </row>
    <row r="21" spans="1:17" s="1" customFormat="1" ht="27.75" customHeight="1" x14ac:dyDescent="0.2">
      <c r="A21" s="20" t="s">
        <v>2</v>
      </c>
      <c r="B21" s="21" t="s">
        <v>46</v>
      </c>
      <c r="C21" s="21">
        <v>2015</v>
      </c>
      <c r="D21" s="21"/>
      <c r="E21" s="22"/>
      <c r="F21" s="23"/>
    </row>
    <row r="22" spans="1:17" x14ac:dyDescent="0.2">
      <c r="A22" s="46"/>
      <c r="B22" s="47"/>
      <c r="C22" s="47"/>
      <c r="D22" s="47"/>
      <c r="E22" s="47"/>
      <c r="F22" s="48"/>
    </row>
    <row r="23" spans="1:17" x14ac:dyDescent="0.2">
      <c r="A23" s="49" t="s">
        <v>31</v>
      </c>
      <c r="B23" s="47"/>
      <c r="C23" s="47"/>
      <c r="D23" s="47"/>
      <c r="E23" s="47"/>
      <c r="F23" s="48"/>
    </row>
    <row r="24" spans="1:17" x14ac:dyDescent="0.2">
      <c r="A24" s="46"/>
      <c r="B24" s="47"/>
      <c r="C24" s="47"/>
      <c r="D24" s="47"/>
      <c r="E24" s="47"/>
      <c r="F24" s="48"/>
    </row>
    <row r="25" spans="1:17" ht="19.5" customHeight="1" x14ac:dyDescent="0.2">
      <c r="A25" s="49" t="s">
        <v>23</v>
      </c>
      <c r="B25" s="50"/>
      <c r="C25" s="47"/>
      <c r="D25" s="47"/>
      <c r="E25" s="47"/>
      <c r="F25" s="48"/>
    </row>
    <row r="26" spans="1:17" x14ac:dyDescent="0.2">
      <c r="A26" s="51" t="s">
        <v>20</v>
      </c>
      <c r="B26" s="26" t="s">
        <v>21</v>
      </c>
      <c r="C26" s="26" t="s">
        <v>22</v>
      </c>
      <c r="D26" s="47"/>
      <c r="E26" s="36" t="s">
        <v>38</v>
      </c>
      <c r="F26" s="82" t="s">
        <v>39</v>
      </c>
    </row>
    <row r="27" spans="1:17" x14ac:dyDescent="0.2">
      <c r="A27" s="52">
        <v>0</v>
      </c>
      <c r="B27" s="27">
        <v>1580</v>
      </c>
      <c r="C27" s="28">
        <f>+B27-A27</f>
        <v>1580</v>
      </c>
      <c r="D27" s="47"/>
      <c r="E27" s="47"/>
      <c r="F27" s="82"/>
    </row>
    <row r="28" spans="1:17" x14ac:dyDescent="0.2">
      <c r="A28" s="52">
        <v>4610</v>
      </c>
      <c r="B28" s="27">
        <v>4820</v>
      </c>
      <c r="C28" s="28">
        <f t="shared" ref="C28:C36" si="0">+B28-A28</f>
        <v>210</v>
      </c>
      <c r="D28" s="47"/>
      <c r="E28" s="47"/>
      <c r="F28" s="82"/>
    </row>
    <row r="29" spans="1:17" x14ac:dyDescent="0.2">
      <c r="A29" s="52">
        <v>5450</v>
      </c>
      <c r="B29" s="27">
        <v>7000</v>
      </c>
      <c r="C29" s="28">
        <f t="shared" si="0"/>
        <v>1550</v>
      </c>
      <c r="D29" s="47"/>
      <c r="E29" s="47"/>
      <c r="F29" s="82"/>
    </row>
    <row r="30" spans="1:17" x14ac:dyDescent="0.2">
      <c r="A30" s="52">
        <v>10450</v>
      </c>
      <c r="B30" s="27">
        <v>13000</v>
      </c>
      <c r="C30" s="28">
        <f t="shared" si="0"/>
        <v>2550</v>
      </c>
      <c r="D30" s="47"/>
      <c r="E30" s="47"/>
      <c r="F30" s="82"/>
    </row>
    <row r="31" spans="1:17" x14ac:dyDescent="0.2">
      <c r="A31" s="52">
        <v>19400</v>
      </c>
      <c r="B31" s="27">
        <v>35000</v>
      </c>
      <c r="C31" s="28">
        <f t="shared" si="0"/>
        <v>15600</v>
      </c>
      <c r="D31" s="47"/>
      <c r="E31" s="47"/>
      <c r="F31" s="82"/>
    </row>
    <row r="32" spans="1:17" ht="18.75" customHeight="1" x14ac:dyDescent="0.2">
      <c r="A32" s="53"/>
      <c r="B32" s="54"/>
      <c r="C32" s="55">
        <f>SUM(C27:C31)</f>
        <v>21490</v>
      </c>
      <c r="D32" s="47"/>
      <c r="E32" s="47"/>
      <c r="F32" s="82"/>
    </row>
    <row r="33" spans="1:12" ht="49.5" customHeight="1" x14ac:dyDescent="0.2">
      <c r="A33" s="53"/>
      <c r="B33" s="54"/>
      <c r="C33" s="55"/>
      <c r="D33" s="47"/>
      <c r="E33" s="47"/>
      <c r="F33" s="82"/>
    </row>
    <row r="34" spans="1:12" ht="17.25" customHeight="1" x14ac:dyDescent="0.2">
      <c r="A34" s="49" t="s">
        <v>24</v>
      </c>
      <c r="B34" s="54"/>
      <c r="C34" s="56"/>
      <c r="D34" s="47"/>
      <c r="E34" s="47"/>
      <c r="F34" s="48"/>
    </row>
    <row r="35" spans="1:12" x14ac:dyDescent="0.2">
      <c r="A35" s="52">
        <v>53000</v>
      </c>
      <c r="B35" s="27">
        <v>55000</v>
      </c>
      <c r="C35" s="28">
        <f t="shared" si="0"/>
        <v>2000</v>
      </c>
      <c r="D35" s="47"/>
      <c r="E35" s="47"/>
      <c r="F35" s="48"/>
    </row>
    <row r="36" spans="1:12" x14ac:dyDescent="0.2">
      <c r="A36" s="52">
        <v>85000</v>
      </c>
      <c r="B36" s="27">
        <v>97000</v>
      </c>
      <c r="C36" s="28">
        <f t="shared" si="0"/>
        <v>12000</v>
      </c>
      <c r="D36" s="47"/>
      <c r="E36" s="47"/>
      <c r="F36" s="48"/>
    </row>
    <row r="37" spans="1:12" ht="18" customHeight="1" x14ac:dyDescent="0.2">
      <c r="A37" s="53"/>
      <c r="B37" s="54"/>
      <c r="C37" s="55">
        <f>SUM(C35:C36)</f>
        <v>14000</v>
      </c>
      <c r="D37" s="47"/>
      <c r="E37" s="47"/>
      <c r="F37" s="48"/>
    </row>
    <row r="38" spans="1:12" ht="15.75" x14ac:dyDescent="0.25">
      <c r="A38" s="57"/>
      <c r="B38" s="58" t="s">
        <v>25</v>
      </c>
      <c r="C38" s="59">
        <f>+C32+C37</f>
        <v>35490</v>
      </c>
      <c r="D38" s="47"/>
      <c r="E38" s="47"/>
      <c r="F38" s="48"/>
    </row>
    <row r="39" spans="1:12" s="1" customFormat="1" ht="27.75" customHeight="1" x14ac:dyDescent="0.2">
      <c r="A39" s="68" t="s">
        <v>32</v>
      </c>
      <c r="B39" s="69"/>
      <c r="C39" s="69"/>
      <c r="D39" s="69"/>
      <c r="E39" s="69"/>
      <c r="F39" s="70"/>
      <c r="K39" s="24"/>
    </row>
    <row r="40" spans="1:12" s="1" customFormat="1" ht="27.75" customHeight="1" x14ac:dyDescent="0.2">
      <c r="A40" s="30" t="s">
        <v>35</v>
      </c>
      <c r="B40" s="71">
        <v>121677</v>
      </c>
      <c r="C40" s="71"/>
      <c r="D40" s="104" t="s">
        <v>34</v>
      </c>
      <c r="E40" s="104"/>
      <c r="F40" s="37">
        <f>+B40/E14</f>
        <v>0.8964098012805406</v>
      </c>
      <c r="K40" s="41">
        <f>+B40/E14</f>
        <v>0.8964098012805406</v>
      </c>
    </row>
    <row r="41" spans="1:12" s="1" customFormat="1" ht="27.75" customHeight="1" thickBot="1" x14ac:dyDescent="0.25">
      <c r="A41" s="31" t="s">
        <v>33</v>
      </c>
      <c r="B41" s="105">
        <v>121575</v>
      </c>
      <c r="C41" s="105"/>
      <c r="D41" s="106" t="s">
        <v>34</v>
      </c>
      <c r="E41" s="106"/>
      <c r="F41" s="38">
        <f>+B41/E14</f>
        <v>0.89565835441933739</v>
      </c>
    </row>
    <row r="42" spans="1:12" s="1" customFormat="1" ht="27.75" customHeight="1" thickTop="1" thickBot="1" x14ac:dyDescent="0.25">
      <c r="A42" s="60" t="s">
        <v>36</v>
      </c>
      <c r="B42" s="32"/>
      <c r="C42" s="33"/>
      <c r="D42" s="34" t="s">
        <v>37</v>
      </c>
      <c r="E42" s="35"/>
      <c r="F42" s="61" t="s">
        <v>47</v>
      </c>
    </row>
    <row r="43" spans="1:12" s="1" customFormat="1" ht="38.25" customHeight="1" thickTop="1" x14ac:dyDescent="0.2">
      <c r="A43" s="107" t="s">
        <v>3</v>
      </c>
      <c r="B43" s="108"/>
      <c r="C43" s="108"/>
      <c r="D43" s="108"/>
      <c r="E43" s="108"/>
      <c r="F43" s="109"/>
    </row>
    <row r="44" spans="1:12" s="1" customFormat="1" ht="55.15" customHeight="1" x14ac:dyDescent="0.2">
      <c r="A44" s="95" t="s">
        <v>48</v>
      </c>
      <c r="B44" s="96"/>
      <c r="C44" s="96"/>
      <c r="D44" s="96"/>
      <c r="E44" s="96"/>
      <c r="F44" s="97"/>
    </row>
    <row r="45" spans="1:12" s="1" customFormat="1" ht="17.25" customHeight="1" x14ac:dyDescent="0.2">
      <c r="A45" s="29" t="s">
        <v>17</v>
      </c>
      <c r="B45" s="110"/>
      <c r="C45" s="110"/>
      <c r="D45" s="110"/>
      <c r="E45" s="110"/>
      <c r="F45" s="111"/>
    </row>
    <row r="46" spans="1:12" s="1" customFormat="1" ht="103.15" customHeight="1" x14ac:dyDescent="0.2">
      <c r="A46" s="95" t="s">
        <v>49</v>
      </c>
      <c r="B46" s="96"/>
      <c r="C46" s="96"/>
      <c r="D46" s="96"/>
      <c r="E46" s="96"/>
      <c r="F46" s="97"/>
      <c r="J46" s="24">
        <f>17.2/21.49</f>
        <v>0.80037226617031176</v>
      </c>
      <c r="K46" s="24"/>
      <c r="L46" s="24">
        <f>28.15/65.51</f>
        <v>0.42970538849030676</v>
      </c>
    </row>
    <row r="47" spans="1:12" s="1" customFormat="1" ht="33" customHeight="1" x14ac:dyDescent="0.2">
      <c r="A47" s="98" t="s">
        <v>19</v>
      </c>
      <c r="B47" s="99"/>
      <c r="C47" s="99"/>
      <c r="D47" s="99"/>
      <c r="E47" s="99"/>
      <c r="F47" s="100"/>
    </row>
    <row r="48" spans="1:12" s="1" customFormat="1" ht="33" customHeight="1" thickBot="1" x14ac:dyDescent="0.25">
      <c r="A48" s="101" t="s">
        <v>50</v>
      </c>
      <c r="B48" s="102"/>
      <c r="C48" s="102"/>
      <c r="D48" s="102"/>
      <c r="E48" s="102"/>
      <c r="F48" s="103"/>
    </row>
  </sheetData>
  <mergeCells count="33">
    <mergeCell ref="A46:F46"/>
    <mergeCell ref="A47:F47"/>
    <mergeCell ref="A48:F48"/>
    <mergeCell ref="D40:E40"/>
    <mergeCell ref="B41:C41"/>
    <mergeCell ref="D41:E41"/>
    <mergeCell ref="A43:F43"/>
    <mergeCell ref="A44:F44"/>
    <mergeCell ref="B45:F45"/>
    <mergeCell ref="A1:B1"/>
    <mergeCell ref="C1:F1"/>
    <mergeCell ref="B2:F2"/>
    <mergeCell ref="B3:F3"/>
    <mergeCell ref="B5:F5"/>
    <mergeCell ref="B7:F7"/>
    <mergeCell ref="F26:F33"/>
    <mergeCell ref="B9:F9"/>
    <mergeCell ref="A10:F10"/>
    <mergeCell ref="B11:F11"/>
    <mergeCell ref="A12:F12"/>
    <mergeCell ref="E13:F13"/>
    <mergeCell ref="A14:D14"/>
    <mergeCell ref="E14:F14"/>
    <mergeCell ref="A8:F8"/>
    <mergeCell ref="A20:F20"/>
    <mergeCell ref="A39:F39"/>
    <mergeCell ref="B40:C40"/>
    <mergeCell ref="E15:F15"/>
    <mergeCell ref="A16:D16"/>
    <mergeCell ref="E16:F16"/>
    <mergeCell ref="A18:B18"/>
    <mergeCell ref="C18:D18"/>
    <mergeCell ref="B19:F19"/>
  </mergeCells>
  <pageMargins left="0.7" right="0.7" top="0.75" bottom="0.75" header="0.3" footer="0.3"/>
  <pageSetup scale="79" orientation="portrait" verticalDpi="300" r:id="rId1"/>
  <rowBreaks count="1" manualBreakCount="1">
    <brk id="21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tec Troncal norte AGO</vt:lpstr>
      <vt:lpstr>'ficha tec Troncal norte AGO'!Área_de_impresión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A. Pinto</dc:creator>
  <cp:lastModifiedBy>admins</cp:lastModifiedBy>
  <cp:lastPrinted>2015-11-05T23:33:47Z</cp:lastPrinted>
  <dcterms:created xsi:type="dcterms:W3CDTF">2004-08-13T14:01:02Z</dcterms:created>
  <dcterms:modified xsi:type="dcterms:W3CDTF">2015-11-09T13:29:42Z</dcterms:modified>
</cp:coreProperties>
</file>